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Seguimiento\OneDrive\Escritorio\RNV\"/>
    </mc:Choice>
  </mc:AlternateContent>
  <xr:revisionPtr revIDLastSave="0" documentId="8_{965B7DE4-EB12-40D9-89DB-39BE6DB33D85}" xr6:coauthVersionLast="47" xr6:coauthVersionMax="47" xr10:uidLastSave="{00000000-0000-0000-0000-000000000000}"/>
  <bookViews>
    <workbookView xWindow="840" yWindow="825" windowWidth="16770" windowHeight="14670" xr2:uid="{00000000-000D-0000-FFFF-FFFF00000000}"/>
  </bookViews>
  <sheets>
    <sheet name="RNV2023" sheetId="1" r:id="rId1"/>
    <sheet name="DATA 2023" sheetId="2" state="hidden" r:id="rId2"/>
    <sheet name="RNV 01 2024" sheetId="3" r:id="rId3"/>
    <sheet name="DATA 01 2024" sheetId="4" state="hidden" r:id="rId4"/>
    <sheet name="RNV 02 2024" sheetId="5" r:id="rId5"/>
    <sheet name="DATA 02 2024" sheetId="6" state="hidden" r:id="rId6"/>
    <sheet name="RNV 01 2025" sheetId="7" r:id="rId7"/>
    <sheet name="DATA 01 2025" sheetId="8" state="hidden" r:id="rId8"/>
    <sheet name="RNV 02 2025" sheetId="9" r:id="rId9"/>
    <sheet name="DATA 02 2025" sheetId="10" state="hidden" r:id="rId10"/>
    <sheet name="RNV 03 2025" sheetId="11" r:id="rId11"/>
    <sheet name="DATA 03 2025" sheetId="12" state="hidden" r:id="rId12"/>
    <sheet name="RNV 04 2025" sheetId="13" r:id="rId13"/>
    <sheet name="DATA 04 2025" sheetId="14" state="hidden" r:id="rId14"/>
  </sheets>
  <definedNames>
    <definedName name="_xlnm._FilterDatabase" localSheetId="3" hidden="1">'DATA 01 2024'!$F$1:$F$220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8" roundtripDataChecksum="bkBnXQCAU0dfqeWj9FT9PVn5IuUaNjnHX89Nhgk7wIo="/>
    </ext>
  </extLst>
</workbook>
</file>

<file path=xl/calcChain.xml><?xml version="1.0" encoding="utf-8"?>
<calcChain xmlns="http://schemas.openxmlformats.org/spreadsheetml/2006/main">
  <c r="P4" i="14" l="1"/>
  <c r="G215" i="14"/>
  <c r="E215" i="14"/>
  <c r="D215" i="14"/>
  <c r="F215" i="14" s="1"/>
  <c r="B215" i="14"/>
  <c r="A215" i="14"/>
  <c r="C215" i="14" s="1"/>
  <c r="G214" i="14"/>
  <c r="E214" i="14"/>
  <c r="D214" i="14"/>
  <c r="F214" i="14" s="1"/>
  <c r="B214" i="14"/>
  <c r="A214" i="14"/>
  <c r="C214" i="14" s="1"/>
  <c r="G213" i="14"/>
  <c r="E213" i="14"/>
  <c r="F213" i="14" s="1"/>
  <c r="M213" i="13" s="1"/>
  <c r="D213" i="14"/>
  <c r="C213" i="14"/>
  <c r="B213" i="14"/>
  <c r="A213" i="14"/>
  <c r="G212" i="14"/>
  <c r="F212" i="14"/>
  <c r="E212" i="14"/>
  <c r="D212" i="14"/>
  <c r="B212" i="14"/>
  <c r="A212" i="14"/>
  <c r="C212" i="14" s="1"/>
  <c r="M212" i="13" s="1"/>
  <c r="G211" i="14"/>
  <c r="E211" i="14"/>
  <c r="D211" i="14"/>
  <c r="F211" i="14" s="1"/>
  <c r="B211" i="14"/>
  <c r="A211" i="14"/>
  <c r="C211" i="14" s="1"/>
  <c r="G210" i="14"/>
  <c r="F210" i="14"/>
  <c r="E210" i="14"/>
  <c r="D210" i="14"/>
  <c r="B210" i="14"/>
  <c r="A210" i="14"/>
  <c r="C210" i="14" s="1"/>
  <c r="G209" i="14"/>
  <c r="E209" i="14"/>
  <c r="D209" i="14"/>
  <c r="F209" i="14" s="1"/>
  <c r="M209" i="13" s="1"/>
  <c r="C209" i="14"/>
  <c r="B209" i="14"/>
  <c r="A209" i="14"/>
  <c r="G208" i="14"/>
  <c r="E208" i="14"/>
  <c r="D208" i="14"/>
  <c r="F208" i="14" s="1"/>
  <c r="M208" i="13" s="1"/>
  <c r="B208" i="14"/>
  <c r="C208" i="14" s="1"/>
  <c r="A208" i="14"/>
  <c r="G207" i="14"/>
  <c r="E207" i="14"/>
  <c r="D207" i="14"/>
  <c r="F207" i="14" s="1"/>
  <c r="C207" i="14"/>
  <c r="B207" i="14"/>
  <c r="A207" i="14"/>
  <c r="G206" i="14"/>
  <c r="F206" i="14"/>
  <c r="E206" i="14"/>
  <c r="D206" i="14"/>
  <c r="B206" i="14"/>
  <c r="A206" i="14"/>
  <c r="C206" i="14" s="1"/>
  <c r="M206" i="13" s="1"/>
  <c r="G205" i="14"/>
  <c r="E205" i="14"/>
  <c r="F205" i="14" s="1"/>
  <c r="D205" i="14"/>
  <c r="B205" i="14"/>
  <c r="A205" i="14"/>
  <c r="C205" i="14" s="1"/>
  <c r="G204" i="14"/>
  <c r="F204" i="14"/>
  <c r="E204" i="14"/>
  <c r="D204" i="14"/>
  <c r="B204" i="14"/>
  <c r="A204" i="14"/>
  <c r="C204" i="14" s="1"/>
  <c r="G203" i="14"/>
  <c r="E203" i="14"/>
  <c r="D203" i="14"/>
  <c r="F203" i="14" s="1"/>
  <c r="M203" i="13" s="1"/>
  <c r="C203" i="14"/>
  <c r="B203" i="14"/>
  <c r="A203" i="14"/>
  <c r="G202" i="14"/>
  <c r="E202" i="14"/>
  <c r="D202" i="14"/>
  <c r="F202" i="14" s="1"/>
  <c r="B202" i="14"/>
  <c r="C202" i="14" s="1"/>
  <c r="A202" i="14"/>
  <c r="G201" i="14"/>
  <c r="E201" i="14"/>
  <c r="D201" i="14"/>
  <c r="F201" i="14" s="1"/>
  <c r="C201" i="14"/>
  <c r="B201" i="14"/>
  <c r="A201" i="14"/>
  <c r="G200" i="14"/>
  <c r="F200" i="14"/>
  <c r="E200" i="14"/>
  <c r="D200" i="14"/>
  <c r="B200" i="14"/>
  <c r="A200" i="14"/>
  <c r="C200" i="14" s="1"/>
  <c r="M200" i="13" s="1"/>
  <c r="G199" i="14"/>
  <c r="E199" i="14"/>
  <c r="F199" i="14" s="1"/>
  <c r="D199" i="14"/>
  <c r="B199" i="14"/>
  <c r="A199" i="14"/>
  <c r="C199" i="14" s="1"/>
  <c r="G198" i="14"/>
  <c r="F198" i="14"/>
  <c r="E198" i="14"/>
  <c r="D198" i="14"/>
  <c r="B198" i="14"/>
  <c r="A198" i="14"/>
  <c r="C198" i="14" s="1"/>
  <c r="G197" i="14"/>
  <c r="E197" i="14"/>
  <c r="D197" i="14"/>
  <c r="F197" i="14" s="1"/>
  <c r="M197" i="13" s="1"/>
  <c r="C197" i="14"/>
  <c r="B197" i="14"/>
  <c r="A197" i="14"/>
  <c r="G196" i="14"/>
  <c r="E196" i="14"/>
  <c r="D196" i="14"/>
  <c r="F196" i="14" s="1"/>
  <c r="B196" i="14"/>
  <c r="C196" i="14" s="1"/>
  <c r="A196" i="14"/>
  <c r="G195" i="14"/>
  <c r="E195" i="14"/>
  <c r="D195" i="14"/>
  <c r="F195" i="14" s="1"/>
  <c r="C195" i="14"/>
  <c r="B195" i="14"/>
  <c r="A195" i="14"/>
  <c r="G194" i="14"/>
  <c r="F194" i="14"/>
  <c r="E194" i="14"/>
  <c r="D194" i="14"/>
  <c r="B194" i="14"/>
  <c r="A194" i="14"/>
  <c r="C194" i="14" s="1"/>
  <c r="M194" i="13" s="1"/>
  <c r="G193" i="14"/>
  <c r="E193" i="14"/>
  <c r="F193" i="14" s="1"/>
  <c r="M193" i="13" s="1"/>
  <c r="D193" i="14"/>
  <c r="B193" i="14"/>
  <c r="A193" i="14"/>
  <c r="C193" i="14" s="1"/>
  <c r="G192" i="14"/>
  <c r="F192" i="14"/>
  <c r="E192" i="14"/>
  <c r="D192" i="14"/>
  <c r="B192" i="14"/>
  <c r="A192" i="14"/>
  <c r="C192" i="14" s="1"/>
  <c r="G191" i="14"/>
  <c r="E191" i="14"/>
  <c r="D191" i="14"/>
  <c r="F191" i="14" s="1"/>
  <c r="M191" i="13" s="1"/>
  <c r="C191" i="14"/>
  <c r="B191" i="14"/>
  <c r="A191" i="14"/>
  <c r="G190" i="14"/>
  <c r="E190" i="14"/>
  <c r="D190" i="14"/>
  <c r="F190" i="14" s="1"/>
  <c r="M190" i="13" s="1"/>
  <c r="B190" i="14"/>
  <c r="C190" i="14" s="1"/>
  <c r="A190" i="14"/>
  <c r="G189" i="14"/>
  <c r="E189" i="14"/>
  <c r="D189" i="14"/>
  <c r="F189" i="14" s="1"/>
  <c r="C189" i="14"/>
  <c r="B189" i="14"/>
  <c r="A189" i="14"/>
  <c r="G188" i="14"/>
  <c r="F188" i="14"/>
  <c r="E188" i="14"/>
  <c r="D188" i="14"/>
  <c r="B188" i="14"/>
  <c r="A188" i="14"/>
  <c r="C188" i="14" s="1"/>
  <c r="M188" i="13" s="1"/>
  <c r="G187" i="14"/>
  <c r="E187" i="14"/>
  <c r="F187" i="14" s="1"/>
  <c r="D187" i="14"/>
  <c r="B187" i="14"/>
  <c r="A187" i="14"/>
  <c r="C187" i="14" s="1"/>
  <c r="G186" i="14"/>
  <c r="F186" i="14"/>
  <c r="E186" i="14"/>
  <c r="D186" i="14"/>
  <c r="B186" i="14"/>
  <c r="A186" i="14"/>
  <c r="C186" i="14" s="1"/>
  <c r="G185" i="14"/>
  <c r="E185" i="14"/>
  <c r="D185" i="14"/>
  <c r="F185" i="14" s="1"/>
  <c r="M185" i="13" s="1"/>
  <c r="C185" i="14"/>
  <c r="B185" i="14"/>
  <c r="A185" i="14"/>
  <c r="G184" i="14"/>
  <c r="E184" i="14"/>
  <c r="D184" i="14"/>
  <c r="F184" i="14" s="1"/>
  <c r="B184" i="14"/>
  <c r="C184" i="14" s="1"/>
  <c r="A184" i="14"/>
  <c r="G183" i="14"/>
  <c r="E183" i="14"/>
  <c r="D183" i="14"/>
  <c r="F183" i="14" s="1"/>
  <c r="C183" i="14"/>
  <c r="B183" i="14"/>
  <c r="A183" i="14"/>
  <c r="G182" i="14"/>
  <c r="F182" i="14"/>
  <c r="E182" i="14"/>
  <c r="D182" i="14"/>
  <c r="B182" i="14"/>
  <c r="A182" i="14"/>
  <c r="C182" i="14" s="1"/>
  <c r="M182" i="13" s="1"/>
  <c r="G181" i="14"/>
  <c r="E181" i="14"/>
  <c r="F181" i="14" s="1"/>
  <c r="D181" i="14"/>
  <c r="B181" i="14"/>
  <c r="A181" i="14"/>
  <c r="C181" i="14" s="1"/>
  <c r="G180" i="14"/>
  <c r="F180" i="14"/>
  <c r="E180" i="14"/>
  <c r="D180" i="14"/>
  <c r="B180" i="14"/>
  <c r="A180" i="14"/>
  <c r="C180" i="14" s="1"/>
  <c r="G179" i="14"/>
  <c r="E179" i="14"/>
  <c r="D179" i="14"/>
  <c r="F179" i="14" s="1"/>
  <c r="M179" i="13" s="1"/>
  <c r="C179" i="14"/>
  <c r="B179" i="14"/>
  <c r="A179" i="14"/>
  <c r="G178" i="14"/>
  <c r="E178" i="14"/>
  <c r="D178" i="14"/>
  <c r="F178" i="14" s="1"/>
  <c r="B178" i="14"/>
  <c r="C178" i="14" s="1"/>
  <c r="A178" i="14"/>
  <c r="G177" i="14"/>
  <c r="E177" i="14"/>
  <c r="D177" i="14"/>
  <c r="F177" i="14" s="1"/>
  <c r="C177" i="14"/>
  <c r="B177" i="14"/>
  <c r="A177" i="14"/>
  <c r="G176" i="14"/>
  <c r="F176" i="14"/>
  <c r="E176" i="14"/>
  <c r="D176" i="14"/>
  <c r="B176" i="14"/>
  <c r="C176" i="14" s="1"/>
  <c r="M176" i="13" s="1"/>
  <c r="A176" i="14"/>
  <c r="G175" i="14"/>
  <c r="E175" i="14"/>
  <c r="F175" i="14" s="1"/>
  <c r="M175" i="13" s="1"/>
  <c r="D175" i="14"/>
  <c r="B175" i="14"/>
  <c r="A175" i="14"/>
  <c r="C175" i="14" s="1"/>
  <c r="G174" i="14"/>
  <c r="F174" i="14"/>
  <c r="E174" i="14"/>
  <c r="D174" i="14"/>
  <c r="B174" i="14"/>
  <c r="A174" i="14"/>
  <c r="C174" i="14" s="1"/>
  <c r="G173" i="14"/>
  <c r="E173" i="14"/>
  <c r="D173" i="14"/>
  <c r="F173" i="14" s="1"/>
  <c r="M173" i="13" s="1"/>
  <c r="C173" i="14"/>
  <c r="B173" i="14"/>
  <c r="A173" i="14"/>
  <c r="G172" i="14"/>
  <c r="E172" i="14"/>
  <c r="D172" i="14"/>
  <c r="F172" i="14" s="1"/>
  <c r="M172" i="13" s="1"/>
  <c r="B172" i="14"/>
  <c r="C172" i="14" s="1"/>
  <c r="A172" i="14"/>
  <c r="G171" i="14"/>
  <c r="E171" i="14"/>
  <c r="D171" i="14"/>
  <c r="F171" i="14" s="1"/>
  <c r="C171" i="14"/>
  <c r="B171" i="14"/>
  <c r="A171" i="14"/>
  <c r="G170" i="14"/>
  <c r="F170" i="14"/>
  <c r="E170" i="14"/>
  <c r="D170" i="14"/>
  <c r="B170" i="14"/>
  <c r="A170" i="14"/>
  <c r="C170" i="14" s="1"/>
  <c r="M170" i="13" s="1"/>
  <c r="G169" i="14"/>
  <c r="E169" i="14"/>
  <c r="F169" i="14" s="1"/>
  <c r="D169" i="14"/>
  <c r="B169" i="14"/>
  <c r="A169" i="14"/>
  <c r="C169" i="14" s="1"/>
  <c r="G168" i="14"/>
  <c r="F168" i="14"/>
  <c r="E168" i="14"/>
  <c r="D168" i="14"/>
  <c r="B168" i="14"/>
  <c r="A168" i="14"/>
  <c r="C168" i="14" s="1"/>
  <c r="G167" i="14"/>
  <c r="E167" i="14"/>
  <c r="D167" i="14"/>
  <c r="F167" i="14" s="1"/>
  <c r="M167" i="13" s="1"/>
  <c r="C167" i="14"/>
  <c r="B167" i="14"/>
  <c r="A167" i="14"/>
  <c r="G166" i="14"/>
  <c r="E166" i="14"/>
  <c r="D166" i="14"/>
  <c r="F166" i="14" s="1"/>
  <c r="B166" i="14"/>
  <c r="C166" i="14" s="1"/>
  <c r="A166" i="14"/>
  <c r="G165" i="14"/>
  <c r="E165" i="14"/>
  <c r="D165" i="14"/>
  <c r="F165" i="14" s="1"/>
  <c r="C165" i="14"/>
  <c r="B165" i="14"/>
  <c r="A165" i="14"/>
  <c r="G164" i="14"/>
  <c r="F164" i="14"/>
  <c r="E164" i="14"/>
  <c r="D164" i="14"/>
  <c r="B164" i="14"/>
  <c r="A164" i="14"/>
  <c r="C164" i="14" s="1"/>
  <c r="M164" i="13" s="1"/>
  <c r="G163" i="14"/>
  <c r="E163" i="14"/>
  <c r="F163" i="14" s="1"/>
  <c r="D163" i="14"/>
  <c r="B163" i="14"/>
  <c r="A163" i="14"/>
  <c r="C163" i="14" s="1"/>
  <c r="G162" i="14"/>
  <c r="F162" i="14"/>
  <c r="E162" i="14"/>
  <c r="D162" i="14"/>
  <c r="B162" i="14"/>
  <c r="A162" i="14"/>
  <c r="C162" i="14" s="1"/>
  <c r="G161" i="14"/>
  <c r="E161" i="14"/>
  <c r="D161" i="14"/>
  <c r="F161" i="14" s="1"/>
  <c r="M161" i="13" s="1"/>
  <c r="C161" i="14"/>
  <c r="B161" i="14"/>
  <c r="A161" i="14"/>
  <c r="G160" i="14"/>
  <c r="E160" i="14"/>
  <c r="D160" i="14"/>
  <c r="F160" i="14" s="1"/>
  <c r="B160" i="14"/>
  <c r="C160" i="14" s="1"/>
  <c r="A160" i="14"/>
  <c r="G159" i="14"/>
  <c r="E159" i="14"/>
  <c r="D159" i="14"/>
  <c r="F159" i="14" s="1"/>
  <c r="C159" i="14"/>
  <c r="B159" i="14"/>
  <c r="A159" i="14"/>
  <c r="G158" i="14"/>
  <c r="F158" i="14"/>
  <c r="E158" i="14"/>
  <c r="D158" i="14"/>
  <c r="B158" i="14"/>
  <c r="C158" i="14" s="1"/>
  <c r="M158" i="13" s="1"/>
  <c r="A158" i="14"/>
  <c r="G157" i="14"/>
  <c r="E157" i="14"/>
  <c r="F157" i="14" s="1"/>
  <c r="M157" i="13" s="1"/>
  <c r="D157" i="14"/>
  <c r="B157" i="14"/>
  <c r="A157" i="14"/>
  <c r="C157" i="14" s="1"/>
  <c r="G156" i="14"/>
  <c r="F156" i="14"/>
  <c r="E156" i="14"/>
  <c r="D156" i="14"/>
  <c r="B156" i="14"/>
  <c r="A156" i="14"/>
  <c r="C156" i="14" s="1"/>
  <c r="G155" i="14"/>
  <c r="E155" i="14"/>
  <c r="F155" i="14" s="1"/>
  <c r="M155" i="13" s="1"/>
  <c r="D155" i="14"/>
  <c r="C155" i="14"/>
  <c r="B155" i="14"/>
  <c r="A155" i="14"/>
  <c r="G154" i="14"/>
  <c r="E154" i="14"/>
  <c r="D154" i="14"/>
  <c r="F154" i="14" s="1"/>
  <c r="M154" i="13" s="1"/>
  <c r="B154" i="14"/>
  <c r="C154" i="14" s="1"/>
  <c r="A154" i="14"/>
  <c r="G153" i="14"/>
  <c r="E153" i="14"/>
  <c r="D153" i="14"/>
  <c r="F153" i="14" s="1"/>
  <c r="C153" i="14"/>
  <c r="B153" i="14"/>
  <c r="A153" i="14"/>
  <c r="G152" i="14"/>
  <c r="F152" i="14"/>
  <c r="E152" i="14"/>
  <c r="D152" i="14"/>
  <c r="B152" i="14"/>
  <c r="A152" i="14"/>
  <c r="C152" i="14" s="1"/>
  <c r="M152" i="13" s="1"/>
  <c r="G151" i="14"/>
  <c r="E151" i="14"/>
  <c r="F151" i="14" s="1"/>
  <c r="D151" i="14"/>
  <c r="B151" i="14"/>
  <c r="A151" i="14"/>
  <c r="C151" i="14" s="1"/>
  <c r="G150" i="14"/>
  <c r="F150" i="14"/>
  <c r="E150" i="14"/>
  <c r="D150" i="14"/>
  <c r="B150" i="14"/>
  <c r="A150" i="14"/>
  <c r="C150" i="14" s="1"/>
  <c r="G149" i="14"/>
  <c r="E149" i="14"/>
  <c r="D149" i="14"/>
  <c r="F149" i="14" s="1"/>
  <c r="M149" i="13" s="1"/>
  <c r="C149" i="14"/>
  <c r="B149" i="14"/>
  <c r="A149" i="14"/>
  <c r="G148" i="14"/>
  <c r="E148" i="14"/>
  <c r="D148" i="14"/>
  <c r="F148" i="14" s="1"/>
  <c r="B148" i="14"/>
  <c r="C148" i="14" s="1"/>
  <c r="A148" i="14"/>
  <c r="G147" i="14"/>
  <c r="E147" i="14"/>
  <c r="D147" i="14"/>
  <c r="F147" i="14" s="1"/>
  <c r="C147" i="14"/>
  <c r="B147" i="14"/>
  <c r="A147" i="14"/>
  <c r="G146" i="14"/>
  <c r="F146" i="14"/>
  <c r="E146" i="14"/>
  <c r="D146" i="14"/>
  <c r="B146" i="14"/>
  <c r="C146" i="14" s="1"/>
  <c r="M146" i="13" s="1"/>
  <c r="A146" i="14"/>
  <c r="G145" i="14"/>
  <c r="E145" i="14"/>
  <c r="F145" i="14" s="1"/>
  <c r="D145" i="14"/>
  <c r="B145" i="14"/>
  <c r="A145" i="14"/>
  <c r="C145" i="14" s="1"/>
  <c r="G144" i="14"/>
  <c r="F144" i="14"/>
  <c r="E144" i="14"/>
  <c r="D144" i="14"/>
  <c r="B144" i="14"/>
  <c r="A144" i="14"/>
  <c r="C144" i="14" s="1"/>
  <c r="G143" i="14"/>
  <c r="E143" i="14"/>
  <c r="D143" i="14"/>
  <c r="F143" i="14" s="1"/>
  <c r="M143" i="13" s="1"/>
  <c r="C143" i="14"/>
  <c r="B143" i="14"/>
  <c r="A143" i="14"/>
  <c r="G142" i="14"/>
  <c r="E142" i="14"/>
  <c r="D142" i="14"/>
  <c r="F142" i="14" s="1"/>
  <c r="B142" i="14"/>
  <c r="C142" i="14" s="1"/>
  <c r="A142" i="14"/>
  <c r="G141" i="14"/>
  <c r="E141" i="14"/>
  <c r="D141" i="14"/>
  <c r="F141" i="14" s="1"/>
  <c r="C141" i="14"/>
  <c r="B141" i="14"/>
  <c r="A141" i="14"/>
  <c r="G140" i="14"/>
  <c r="F140" i="14"/>
  <c r="E140" i="14"/>
  <c r="D140" i="14"/>
  <c r="B140" i="14"/>
  <c r="A140" i="14"/>
  <c r="C140" i="14" s="1"/>
  <c r="M140" i="13" s="1"/>
  <c r="G139" i="14"/>
  <c r="E139" i="14"/>
  <c r="F139" i="14" s="1"/>
  <c r="M139" i="13" s="1"/>
  <c r="D139" i="14"/>
  <c r="B139" i="14"/>
  <c r="A139" i="14"/>
  <c r="C139" i="14" s="1"/>
  <c r="G138" i="14"/>
  <c r="F138" i="14"/>
  <c r="E138" i="14"/>
  <c r="D138" i="14"/>
  <c r="B138" i="14"/>
  <c r="A138" i="14"/>
  <c r="C138" i="14" s="1"/>
  <c r="G137" i="14"/>
  <c r="E137" i="14"/>
  <c r="D137" i="14"/>
  <c r="F137" i="14" s="1"/>
  <c r="M137" i="13" s="1"/>
  <c r="C137" i="14"/>
  <c r="B137" i="14"/>
  <c r="A137" i="14"/>
  <c r="G136" i="14"/>
  <c r="E136" i="14"/>
  <c r="D136" i="14"/>
  <c r="F136" i="14" s="1"/>
  <c r="M136" i="13" s="1"/>
  <c r="B136" i="14"/>
  <c r="C136" i="14" s="1"/>
  <c r="A136" i="14"/>
  <c r="G135" i="14"/>
  <c r="E135" i="14"/>
  <c r="D135" i="14"/>
  <c r="F135" i="14" s="1"/>
  <c r="C135" i="14"/>
  <c r="B135" i="14"/>
  <c r="A135" i="14"/>
  <c r="G134" i="14"/>
  <c r="F134" i="14"/>
  <c r="E134" i="14"/>
  <c r="D134" i="14"/>
  <c r="B134" i="14"/>
  <c r="A134" i="14"/>
  <c r="C134" i="14" s="1"/>
  <c r="G133" i="14"/>
  <c r="E133" i="14"/>
  <c r="F133" i="14" s="1"/>
  <c r="D133" i="14"/>
  <c r="B133" i="14"/>
  <c r="A133" i="14"/>
  <c r="C133" i="14" s="1"/>
  <c r="G132" i="14"/>
  <c r="F132" i="14"/>
  <c r="E132" i="14"/>
  <c r="D132" i="14"/>
  <c r="B132" i="14"/>
  <c r="A132" i="14"/>
  <c r="C132" i="14" s="1"/>
  <c r="G131" i="14"/>
  <c r="E131" i="14"/>
  <c r="F131" i="14" s="1"/>
  <c r="D131" i="14"/>
  <c r="C131" i="14"/>
  <c r="B131" i="14"/>
  <c r="A131" i="14"/>
  <c r="G130" i="14"/>
  <c r="E130" i="14"/>
  <c r="D130" i="14"/>
  <c r="F130" i="14" s="1"/>
  <c r="B130" i="14"/>
  <c r="C130" i="14" s="1"/>
  <c r="A130" i="14"/>
  <c r="G129" i="14"/>
  <c r="E129" i="14"/>
  <c r="D129" i="14"/>
  <c r="F129" i="14" s="1"/>
  <c r="C129" i="14"/>
  <c r="B129" i="14"/>
  <c r="A129" i="14"/>
  <c r="G128" i="14"/>
  <c r="F128" i="14"/>
  <c r="E128" i="14"/>
  <c r="D128" i="14"/>
  <c r="B128" i="14"/>
  <c r="A128" i="14"/>
  <c r="C128" i="14" s="1"/>
  <c r="M128" i="13" s="1"/>
  <c r="G127" i="14"/>
  <c r="E127" i="14"/>
  <c r="F127" i="14" s="1"/>
  <c r="D127" i="14"/>
  <c r="B127" i="14"/>
  <c r="A127" i="14"/>
  <c r="C127" i="14" s="1"/>
  <c r="G126" i="14"/>
  <c r="F126" i="14"/>
  <c r="E126" i="14"/>
  <c r="D126" i="14"/>
  <c r="B126" i="14"/>
  <c r="A126" i="14"/>
  <c r="C126" i="14" s="1"/>
  <c r="G125" i="14"/>
  <c r="E125" i="14"/>
  <c r="D125" i="14"/>
  <c r="F125" i="14" s="1"/>
  <c r="C125" i="14"/>
  <c r="B125" i="14"/>
  <c r="A125" i="14"/>
  <c r="G124" i="14"/>
  <c r="E124" i="14"/>
  <c r="D124" i="14"/>
  <c r="F124" i="14" s="1"/>
  <c r="B124" i="14"/>
  <c r="C124" i="14" s="1"/>
  <c r="A124" i="14"/>
  <c r="G123" i="14"/>
  <c r="E123" i="14"/>
  <c r="D123" i="14"/>
  <c r="F123" i="14" s="1"/>
  <c r="C123" i="14"/>
  <c r="B123" i="14"/>
  <c r="A123" i="14"/>
  <c r="G122" i="14"/>
  <c r="F122" i="14"/>
  <c r="E122" i="14"/>
  <c r="D122" i="14"/>
  <c r="B122" i="14"/>
  <c r="A122" i="14"/>
  <c r="C122" i="14" s="1"/>
  <c r="G121" i="14"/>
  <c r="E121" i="14"/>
  <c r="F121" i="14" s="1"/>
  <c r="M121" i="13" s="1"/>
  <c r="D121" i="14"/>
  <c r="B121" i="14"/>
  <c r="A121" i="14"/>
  <c r="C121" i="14" s="1"/>
  <c r="G120" i="14"/>
  <c r="F120" i="14"/>
  <c r="E120" i="14"/>
  <c r="D120" i="14"/>
  <c r="B120" i="14"/>
  <c r="A120" i="14"/>
  <c r="C120" i="14" s="1"/>
  <c r="G119" i="14"/>
  <c r="E119" i="14"/>
  <c r="D119" i="14"/>
  <c r="F119" i="14" s="1"/>
  <c r="M119" i="13" s="1"/>
  <c r="C119" i="14"/>
  <c r="B119" i="14"/>
  <c r="A119" i="14"/>
  <c r="G118" i="14"/>
  <c r="E118" i="14"/>
  <c r="D118" i="14"/>
  <c r="F118" i="14" s="1"/>
  <c r="M118" i="13" s="1"/>
  <c r="B118" i="14"/>
  <c r="C118" i="14" s="1"/>
  <c r="A118" i="14"/>
  <c r="G117" i="14"/>
  <c r="E117" i="14"/>
  <c r="D117" i="14"/>
  <c r="F117" i="14" s="1"/>
  <c r="C117" i="14"/>
  <c r="B117" i="14"/>
  <c r="A117" i="14"/>
  <c r="G116" i="14"/>
  <c r="F116" i="14"/>
  <c r="E116" i="14"/>
  <c r="D116" i="14"/>
  <c r="B116" i="14"/>
  <c r="A116" i="14"/>
  <c r="C116" i="14" s="1"/>
  <c r="G115" i="14"/>
  <c r="E115" i="14"/>
  <c r="F115" i="14" s="1"/>
  <c r="D115" i="14"/>
  <c r="B115" i="14"/>
  <c r="A115" i="14"/>
  <c r="C115" i="14" s="1"/>
  <c r="G114" i="14"/>
  <c r="F114" i="14"/>
  <c r="E114" i="14"/>
  <c r="D114" i="14"/>
  <c r="B114" i="14"/>
  <c r="A114" i="14"/>
  <c r="C114" i="14" s="1"/>
  <c r="G113" i="14"/>
  <c r="E113" i="14"/>
  <c r="D113" i="14"/>
  <c r="F113" i="14" s="1"/>
  <c r="C113" i="14"/>
  <c r="B113" i="14"/>
  <c r="A113" i="14"/>
  <c r="G112" i="14"/>
  <c r="E112" i="14"/>
  <c r="D112" i="14"/>
  <c r="F112" i="14" s="1"/>
  <c r="B112" i="14"/>
  <c r="C112" i="14" s="1"/>
  <c r="A112" i="14"/>
  <c r="G111" i="14"/>
  <c r="E111" i="14"/>
  <c r="D111" i="14"/>
  <c r="F111" i="14" s="1"/>
  <c r="C111" i="14"/>
  <c r="B111" i="14"/>
  <c r="A111" i="14"/>
  <c r="G110" i="14"/>
  <c r="F110" i="14"/>
  <c r="E110" i="14"/>
  <c r="D110" i="14"/>
  <c r="B110" i="14"/>
  <c r="A110" i="14"/>
  <c r="C110" i="14" s="1"/>
  <c r="M110" i="13" s="1"/>
  <c r="G109" i="14"/>
  <c r="E109" i="14"/>
  <c r="F109" i="14" s="1"/>
  <c r="D109" i="14"/>
  <c r="B109" i="14"/>
  <c r="A109" i="14"/>
  <c r="C109" i="14" s="1"/>
  <c r="G108" i="14"/>
  <c r="F108" i="14"/>
  <c r="E108" i="14"/>
  <c r="D108" i="14"/>
  <c r="B108" i="14"/>
  <c r="A108" i="14"/>
  <c r="C108" i="14" s="1"/>
  <c r="G107" i="14"/>
  <c r="E107" i="14"/>
  <c r="D107" i="14"/>
  <c r="F107" i="14" s="1"/>
  <c r="C107" i="14"/>
  <c r="B107" i="14"/>
  <c r="A107" i="14"/>
  <c r="G106" i="14"/>
  <c r="E106" i="14"/>
  <c r="D106" i="14"/>
  <c r="F106" i="14" s="1"/>
  <c r="B106" i="14"/>
  <c r="A106" i="14"/>
  <c r="C106" i="14" s="1"/>
  <c r="G105" i="14"/>
  <c r="E105" i="14"/>
  <c r="D105" i="14"/>
  <c r="F105" i="14" s="1"/>
  <c r="C105" i="14"/>
  <c r="B105" i="14"/>
  <c r="A105" i="14"/>
  <c r="G104" i="14"/>
  <c r="F104" i="14"/>
  <c r="E104" i="14"/>
  <c r="D104" i="14"/>
  <c r="B104" i="14"/>
  <c r="A104" i="14"/>
  <c r="C104" i="14" s="1"/>
  <c r="G103" i="14"/>
  <c r="E103" i="14"/>
  <c r="F103" i="14" s="1"/>
  <c r="M103" i="13" s="1"/>
  <c r="D103" i="14"/>
  <c r="B103" i="14"/>
  <c r="A103" i="14"/>
  <c r="C103" i="14" s="1"/>
  <c r="G102" i="14"/>
  <c r="F102" i="14"/>
  <c r="E102" i="14"/>
  <c r="D102" i="14"/>
  <c r="B102" i="14"/>
  <c r="A102" i="14"/>
  <c r="C102" i="14" s="1"/>
  <c r="G101" i="14"/>
  <c r="E101" i="14"/>
  <c r="D101" i="14"/>
  <c r="F101" i="14" s="1"/>
  <c r="M101" i="13" s="1"/>
  <c r="C101" i="14"/>
  <c r="B101" i="14"/>
  <c r="A101" i="14"/>
  <c r="G100" i="14"/>
  <c r="E100" i="14"/>
  <c r="D100" i="14"/>
  <c r="F100" i="14" s="1"/>
  <c r="M100" i="13" s="1"/>
  <c r="B100" i="14"/>
  <c r="C100" i="14" s="1"/>
  <c r="A100" i="14"/>
  <c r="G99" i="14"/>
  <c r="E99" i="14"/>
  <c r="D99" i="14"/>
  <c r="F99" i="14" s="1"/>
  <c r="C99" i="14"/>
  <c r="B99" i="14"/>
  <c r="A99" i="14"/>
  <c r="G98" i="14"/>
  <c r="F98" i="14"/>
  <c r="E98" i="14"/>
  <c r="D98" i="14"/>
  <c r="B98" i="14"/>
  <c r="A98" i="14"/>
  <c r="C98" i="14" s="1"/>
  <c r="G97" i="14"/>
  <c r="E97" i="14"/>
  <c r="F97" i="14" s="1"/>
  <c r="D97" i="14"/>
  <c r="B97" i="14"/>
  <c r="A97" i="14"/>
  <c r="C97" i="14" s="1"/>
  <c r="G96" i="14"/>
  <c r="F96" i="14"/>
  <c r="E96" i="14"/>
  <c r="D96" i="14"/>
  <c r="B96" i="14"/>
  <c r="A96" i="14"/>
  <c r="C96" i="14" s="1"/>
  <c r="G95" i="14"/>
  <c r="E95" i="14"/>
  <c r="D95" i="14"/>
  <c r="F95" i="14" s="1"/>
  <c r="C95" i="14"/>
  <c r="B95" i="14"/>
  <c r="A95" i="14"/>
  <c r="G94" i="14"/>
  <c r="E94" i="14"/>
  <c r="D94" i="14"/>
  <c r="F94" i="14" s="1"/>
  <c r="B94" i="14"/>
  <c r="C94" i="14" s="1"/>
  <c r="A94" i="14"/>
  <c r="G93" i="14"/>
  <c r="E93" i="14"/>
  <c r="D93" i="14"/>
  <c r="F93" i="14" s="1"/>
  <c r="C93" i="14"/>
  <c r="B93" i="14"/>
  <c r="A93" i="14"/>
  <c r="G92" i="14"/>
  <c r="F92" i="14"/>
  <c r="E92" i="14"/>
  <c r="D92" i="14"/>
  <c r="B92" i="14"/>
  <c r="A92" i="14"/>
  <c r="C92" i="14" s="1"/>
  <c r="M92" i="13" s="1"/>
  <c r="G91" i="14"/>
  <c r="E91" i="14"/>
  <c r="D91" i="14"/>
  <c r="F91" i="14" s="1"/>
  <c r="B91" i="14"/>
  <c r="A91" i="14"/>
  <c r="C91" i="14" s="1"/>
  <c r="G90" i="14"/>
  <c r="F90" i="14"/>
  <c r="E90" i="14"/>
  <c r="D90" i="14"/>
  <c r="B90" i="14"/>
  <c r="A90" i="14"/>
  <c r="C90" i="14" s="1"/>
  <c r="G89" i="14"/>
  <c r="E89" i="14"/>
  <c r="D89" i="14"/>
  <c r="F89" i="14" s="1"/>
  <c r="C89" i="14"/>
  <c r="B89" i="14"/>
  <c r="A89" i="14"/>
  <c r="G88" i="14"/>
  <c r="E88" i="14"/>
  <c r="D88" i="14"/>
  <c r="F88" i="14" s="1"/>
  <c r="B88" i="14"/>
  <c r="A88" i="14"/>
  <c r="C88" i="14" s="1"/>
  <c r="G87" i="14"/>
  <c r="E87" i="14"/>
  <c r="D87" i="14"/>
  <c r="F87" i="14" s="1"/>
  <c r="C87" i="14"/>
  <c r="B87" i="14"/>
  <c r="A87" i="14"/>
  <c r="G86" i="14"/>
  <c r="F86" i="14"/>
  <c r="E86" i="14"/>
  <c r="D86" i="14"/>
  <c r="B86" i="14"/>
  <c r="C86" i="14" s="1"/>
  <c r="A86" i="14"/>
  <c r="G85" i="14"/>
  <c r="E85" i="14"/>
  <c r="D85" i="14"/>
  <c r="F85" i="14" s="1"/>
  <c r="B85" i="14"/>
  <c r="A85" i="14"/>
  <c r="C85" i="14" s="1"/>
  <c r="G84" i="14"/>
  <c r="F84" i="14"/>
  <c r="E84" i="14"/>
  <c r="D84" i="14"/>
  <c r="B84" i="14"/>
  <c r="A84" i="14"/>
  <c r="C84" i="14" s="1"/>
  <c r="G83" i="14"/>
  <c r="E83" i="14"/>
  <c r="F83" i="14" s="1"/>
  <c r="D83" i="14"/>
  <c r="C83" i="14"/>
  <c r="B83" i="14"/>
  <c r="A83" i="14"/>
  <c r="G82" i="14"/>
  <c r="E82" i="14"/>
  <c r="D82" i="14"/>
  <c r="F82" i="14" s="1"/>
  <c r="M82" i="13" s="1"/>
  <c r="B82" i="14"/>
  <c r="A82" i="14"/>
  <c r="C82" i="14" s="1"/>
  <c r="G81" i="14"/>
  <c r="E81" i="14"/>
  <c r="D81" i="14"/>
  <c r="F81" i="14" s="1"/>
  <c r="C81" i="14"/>
  <c r="B81" i="14"/>
  <c r="A81" i="14"/>
  <c r="G80" i="14"/>
  <c r="F80" i="14"/>
  <c r="E80" i="14"/>
  <c r="D80" i="14"/>
  <c r="B80" i="14"/>
  <c r="A80" i="14"/>
  <c r="C80" i="14" s="1"/>
  <c r="G79" i="14"/>
  <c r="E79" i="14"/>
  <c r="D79" i="14"/>
  <c r="F79" i="14" s="1"/>
  <c r="B79" i="14"/>
  <c r="A79" i="14"/>
  <c r="C79" i="14" s="1"/>
  <c r="G78" i="14"/>
  <c r="F78" i="14"/>
  <c r="E78" i="14"/>
  <c r="D78" i="14"/>
  <c r="B78" i="14"/>
  <c r="A78" i="14"/>
  <c r="C78" i="14" s="1"/>
  <c r="G77" i="14"/>
  <c r="E77" i="14"/>
  <c r="D77" i="14"/>
  <c r="F77" i="14" s="1"/>
  <c r="C77" i="14"/>
  <c r="B77" i="14"/>
  <c r="A77" i="14"/>
  <c r="G76" i="14"/>
  <c r="E76" i="14"/>
  <c r="D76" i="14"/>
  <c r="F76" i="14" s="1"/>
  <c r="B76" i="14"/>
  <c r="A76" i="14"/>
  <c r="C76" i="14" s="1"/>
  <c r="M76" i="13" s="1"/>
  <c r="G75" i="14"/>
  <c r="E75" i="14"/>
  <c r="D75" i="14"/>
  <c r="F75" i="14" s="1"/>
  <c r="C75" i="14"/>
  <c r="B75" i="14"/>
  <c r="A75" i="14"/>
  <c r="G74" i="14"/>
  <c r="F74" i="14"/>
  <c r="E74" i="14"/>
  <c r="D74" i="14"/>
  <c r="B74" i="14"/>
  <c r="A74" i="14"/>
  <c r="C74" i="14" s="1"/>
  <c r="M74" i="13" s="1"/>
  <c r="G73" i="14"/>
  <c r="E73" i="14"/>
  <c r="D73" i="14"/>
  <c r="F73" i="14" s="1"/>
  <c r="B73" i="14"/>
  <c r="A73" i="14"/>
  <c r="C73" i="14" s="1"/>
  <c r="G72" i="14"/>
  <c r="F72" i="14"/>
  <c r="E72" i="14"/>
  <c r="D72" i="14"/>
  <c r="B72" i="14"/>
  <c r="A72" i="14"/>
  <c r="C72" i="14" s="1"/>
  <c r="G71" i="14"/>
  <c r="E71" i="14"/>
  <c r="D71" i="14"/>
  <c r="F71" i="14" s="1"/>
  <c r="C71" i="14"/>
  <c r="B71" i="14"/>
  <c r="A71" i="14"/>
  <c r="G70" i="14"/>
  <c r="E70" i="14"/>
  <c r="D70" i="14"/>
  <c r="F70" i="14" s="1"/>
  <c r="B70" i="14"/>
  <c r="A70" i="14"/>
  <c r="C70" i="14" s="1"/>
  <c r="G69" i="14"/>
  <c r="E69" i="14"/>
  <c r="D69" i="14"/>
  <c r="F69" i="14" s="1"/>
  <c r="C69" i="14"/>
  <c r="B69" i="14"/>
  <c r="A69" i="14"/>
  <c r="G68" i="14"/>
  <c r="F68" i="14"/>
  <c r="E68" i="14"/>
  <c r="D68" i="14"/>
  <c r="B68" i="14"/>
  <c r="A68" i="14"/>
  <c r="C68" i="14" s="1"/>
  <c r="G67" i="14"/>
  <c r="E67" i="14"/>
  <c r="D67" i="14"/>
  <c r="F67" i="14" s="1"/>
  <c r="B67" i="14"/>
  <c r="A67" i="14"/>
  <c r="C67" i="14" s="1"/>
  <c r="G66" i="14"/>
  <c r="F66" i="14"/>
  <c r="E66" i="14"/>
  <c r="D66" i="14"/>
  <c r="B66" i="14"/>
  <c r="A66" i="14"/>
  <c r="C66" i="14" s="1"/>
  <c r="G65" i="14"/>
  <c r="E65" i="14"/>
  <c r="D65" i="14"/>
  <c r="F65" i="14" s="1"/>
  <c r="M65" i="13" s="1"/>
  <c r="C65" i="14"/>
  <c r="B65" i="14"/>
  <c r="A65" i="14"/>
  <c r="G64" i="14"/>
  <c r="E64" i="14"/>
  <c r="D64" i="14"/>
  <c r="F64" i="14" s="1"/>
  <c r="M64" i="13" s="1"/>
  <c r="B64" i="14"/>
  <c r="A64" i="14"/>
  <c r="C64" i="14" s="1"/>
  <c r="G63" i="14"/>
  <c r="E63" i="14"/>
  <c r="D63" i="14"/>
  <c r="F63" i="14" s="1"/>
  <c r="C63" i="14"/>
  <c r="B63" i="14"/>
  <c r="A63" i="14"/>
  <c r="G62" i="14"/>
  <c r="F62" i="14"/>
  <c r="E62" i="14"/>
  <c r="D62" i="14"/>
  <c r="B62" i="14"/>
  <c r="A62" i="14"/>
  <c r="C62" i="14" s="1"/>
  <c r="G61" i="14"/>
  <c r="E61" i="14"/>
  <c r="D61" i="14"/>
  <c r="F61" i="14" s="1"/>
  <c r="B61" i="14"/>
  <c r="A61" i="14"/>
  <c r="C61" i="14" s="1"/>
  <c r="G60" i="14"/>
  <c r="F60" i="14"/>
  <c r="E60" i="14"/>
  <c r="D60" i="14"/>
  <c r="B60" i="14"/>
  <c r="A60" i="14"/>
  <c r="C60" i="14" s="1"/>
  <c r="G59" i="14"/>
  <c r="E59" i="14"/>
  <c r="F59" i="14" s="1"/>
  <c r="D59" i="14"/>
  <c r="C59" i="14"/>
  <c r="B59" i="14"/>
  <c r="A59" i="14"/>
  <c r="G58" i="14"/>
  <c r="E58" i="14"/>
  <c r="D58" i="14"/>
  <c r="F58" i="14" s="1"/>
  <c r="B58" i="14"/>
  <c r="A58" i="14"/>
  <c r="C58" i="14" s="1"/>
  <c r="M58" i="13" s="1"/>
  <c r="G57" i="14"/>
  <c r="E57" i="14"/>
  <c r="D57" i="14"/>
  <c r="F57" i="14" s="1"/>
  <c r="C57" i="14"/>
  <c r="B57" i="14"/>
  <c r="A57" i="14"/>
  <c r="G56" i="14"/>
  <c r="F56" i="14"/>
  <c r="E56" i="14"/>
  <c r="D56" i="14"/>
  <c r="B56" i="14"/>
  <c r="C56" i="14" s="1"/>
  <c r="A56" i="14"/>
  <c r="G55" i="14"/>
  <c r="E55" i="14"/>
  <c r="D55" i="14"/>
  <c r="F55" i="14" s="1"/>
  <c r="B55" i="14"/>
  <c r="A55" i="14"/>
  <c r="C55" i="14" s="1"/>
  <c r="G54" i="14"/>
  <c r="F54" i="14"/>
  <c r="E54" i="14"/>
  <c r="D54" i="14"/>
  <c r="B54" i="14"/>
  <c r="A54" i="14"/>
  <c r="C54" i="14" s="1"/>
  <c r="G53" i="14"/>
  <c r="E53" i="14"/>
  <c r="F53" i="14" s="1"/>
  <c r="D53" i="14"/>
  <c r="C53" i="14"/>
  <c r="B53" i="14"/>
  <c r="A53" i="14"/>
  <c r="G52" i="14"/>
  <c r="E52" i="14"/>
  <c r="D52" i="14"/>
  <c r="F52" i="14" s="1"/>
  <c r="B52" i="14"/>
  <c r="A52" i="14"/>
  <c r="C52" i="14" s="1"/>
  <c r="G51" i="14"/>
  <c r="E51" i="14"/>
  <c r="D51" i="14"/>
  <c r="F51" i="14" s="1"/>
  <c r="C51" i="14"/>
  <c r="B51" i="14"/>
  <c r="A51" i="14"/>
  <c r="G50" i="14"/>
  <c r="F50" i="14"/>
  <c r="E50" i="14"/>
  <c r="D50" i="14"/>
  <c r="B50" i="14"/>
  <c r="C50" i="14" s="1"/>
  <c r="A50" i="14"/>
  <c r="G49" i="14"/>
  <c r="E49" i="14"/>
  <c r="D49" i="14"/>
  <c r="F49" i="14" s="1"/>
  <c r="B49" i="14"/>
  <c r="A49" i="14"/>
  <c r="C49" i="14" s="1"/>
  <c r="G48" i="14"/>
  <c r="F48" i="14"/>
  <c r="E48" i="14"/>
  <c r="D48" i="14"/>
  <c r="B48" i="14"/>
  <c r="A48" i="14"/>
  <c r="C48" i="14" s="1"/>
  <c r="G47" i="14"/>
  <c r="E47" i="14"/>
  <c r="F47" i="14" s="1"/>
  <c r="D47" i="14"/>
  <c r="C47" i="14"/>
  <c r="B47" i="14"/>
  <c r="A47" i="14"/>
  <c r="G46" i="14"/>
  <c r="E46" i="14"/>
  <c r="D46" i="14"/>
  <c r="F46" i="14" s="1"/>
  <c r="M46" i="13" s="1"/>
  <c r="B46" i="14"/>
  <c r="A46" i="14"/>
  <c r="C46" i="14" s="1"/>
  <c r="G45" i="14"/>
  <c r="E45" i="14"/>
  <c r="D45" i="14"/>
  <c r="F45" i="14" s="1"/>
  <c r="C45" i="14"/>
  <c r="B45" i="14"/>
  <c r="A45" i="14"/>
  <c r="G44" i="14"/>
  <c r="F44" i="14"/>
  <c r="E44" i="14"/>
  <c r="D44" i="14"/>
  <c r="B44" i="14"/>
  <c r="C44" i="14" s="1"/>
  <c r="A44" i="14"/>
  <c r="G43" i="14"/>
  <c r="E43" i="14"/>
  <c r="D43" i="14"/>
  <c r="F43" i="14" s="1"/>
  <c r="B43" i="14"/>
  <c r="A43" i="14"/>
  <c r="C43" i="14" s="1"/>
  <c r="G42" i="14"/>
  <c r="F42" i="14"/>
  <c r="E42" i="14"/>
  <c r="D42" i="14"/>
  <c r="B42" i="14"/>
  <c r="A42" i="14"/>
  <c r="C42" i="14" s="1"/>
  <c r="G41" i="14"/>
  <c r="E41" i="14"/>
  <c r="F41" i="14" s="1"/>
  <c r="D41" i="14"/>
  <c r="C41" i="14"/>
  <c r="B41" i="14"/>
  <c r="A41" i="14"/>
  <c r="G40" i="14"/>
  <c r="E40" i="14"/>
  <c r="D40" i="14"/>
  <c r="F40" i="14" s="1"/>
  <c r="B40" i="14"/>
  <c r="A40" i="14"/>
  <c r="C40" i="14" s="1"/>
  <c r="M40" i="13" s="1"/>
  <c r="G39" i="14"/>
  <c r="E39" i="14"/>
  <c r="D39" i="14"/>
  <c r="F39" i="14" s="1"/>
  <c r="C39" i="14"/>
  <c r="B39" i="14"/>
  <c r="A39" i="14"/>
  <c r="G38" i="14"/>
  <c r="F38" i="14"/>
  <c r="E38" i="14"/>
  <c r="D38" i="14"/>
  <c r="B38" i="14"/>
  <c r="C38" i="14" s="1"/>
  <c r="A38" i="14"/>
  <c r="G37" i="14"/>
  <c r="E37" i="14"/>
  <c r="D37" i="14"/>
  <c r="F37" i="14" s="1"/>
  <c r="B37" i="14"/>
  <c r="A37" i="14"/>
  <c r="C37" i="14" s="1"/>
  <c r="G36" i="14"/>
  <c r="F36" i="14"/>
  <c r="E36" i="14"/>
  <c r="D36" i="14"/>
  <c r="B36" i="14"/>
  <c r="A36" i="14"/>
  <c r="C36" i="14" s="1"/>
  <c r="G35" i="14"/>
  <c r="E35" i="14"/>
  <c r="F35" i="14" s="1"/>
  <c r="D35" i="14"/>
  <c r="C35" i="14"/>
  <c r="B35" i="14"/>
  <c r="A35" i="14"/>
  <c r="G34" i="14"/>
  <c r="E34" i="14"/>
  <c r="D34" i="14"/>
  <c r="F34" i="14" s="1"/>
  <c r="B34" i="14"/>
  <c r="A34" i="14"/>
  <c r="C34" i="14" s="1"/>
  <c r="G33" i="14"/>
  <c r="E33" i="14"/>
  <c r="D33" i="14"/>
  <c r="F33" i="14" s="1"/>
  <c r="C33" i="14"/>
  <c r="B33" i="14"/>
  <c r="A33" i="14"/>
  <c r="G32" i="14"/>
  <c r="F32" i="14"/>
  <c r="E32" i="14"/>
  <c r="D32" i="14"/>
  <c r="B32" i="14"/>
  <c r="A32" i="14"/>
  <c r="C32" i="14" s="1"/>
  <c r="G31" i="14"/>
  <c r="E31" i="14"/>
  <c r="D31" i="14"/>
  <c r="F31" i="14" s="1"/>
  <c r="B31" i="14"/>
  <c r="A31" i="14"/>
  <c r="C31" i="14" s="1"/>
  <c r="G30" i="14"/>
  <c r="F30" i="14"/>
  <c r="E30" i="14"/>
  <c r="D30" i="14"/>
  <c r="B30" i="14"/>
  <c r="A30" i="14"/>
  <c r="C30" i="14" s="1"/>
  <c r="G29" i="14"/>
  <c r="E29" i="14"/>
  <c r="D29" i="14"/>
  <c r="F29" i="14" s="1"/>
  <c r="M29" i="13" s="1"/>
  <c r="C29" i="14"/>
  <c r="B29" i="14"/>
  <c r="A29" i="14"/>
  <c r="G28" i="14"/>
  <c r="E28" i="14"/>
  <c r="D28" i="14"/>
  <c r="F28" i="14" s="1"/>
  <c r="M28" i="13" s="1"/>
  <c r="B28" i="14"/>
  <c r="C28" i="14" s="1"/>
  <c r="A28" i="14"/>
  <c r="G27" i="14"/>
  <c r="E27" i="14"/>
  <c r="D27" i="14"/>
  <c r="F27" i="14" s="1"/>
  <c r="C27" i="14"/>
  <c r="B27" i="14"/>
  <c r="A27" i="14"/>
  <c r="G26" i="14"/>
  <c r="F26" i="14"/>
  <c r="E26" i="14"/>
  <c r="D26" i="14"/>
  <c r="B26" i="14"/>
  <c r="A26" i="14"/>
  <c r="C26" i="14" s="1"/>
  <c r="G25" i="14"/>
  <c r="E25" i="14"/>
  <c r="F25" i="14" s="1"/>
  <c r="D25" i="14"/>
  <c r="B25" i="14"/>
  <c r="A25" i="14"/>
  <c r="C25" i="14" s="1"/>
  <c r="G24" i="14"/>
  <c r="F24" i="14"/>
  <c r="E24" i="14"/>
  <c r="D24" i="14"/>
  <c r="B24" i="14"/>
  <c r="A24" i="14"/>
  <c r="C24" i="14" s="1"/>
  <c r="G23" i="14"/>
  <c r="E23" i="14"/>
  <c r="D23" i="14"/>
  <c r="F23" i="14" s="1"/>
  <c r="C23" i="14"/>
  <c r="B23" i="14"/>
  <c r="A23" i="14"/>
  <c r="G22" i="14"/>
  <c r="E22" i="14"/>
  <c r="D22" i="14"/>
  <c r="F22" i="14" s="1"/>
  <c r="B22" i="14"/>
  <c r="C22" i="14" s="1"/>
  <c r="A22" i="14"/>
  <c r="G21" i="14"/>
  <c r="E21" i="14"/>
  <c r="D21" i="14"/>
  <c r="F21" i="14" s="1"/>
  <c r="C21" i="14"/>
  <c r="B21" i="14"/>
  <c r="A21" i="14"/>
  <c r="G20" i="14"/>
  <c r="F20" i="14"/>
  <c r="E20" i="14"/>
  <c r="D20" i="14"/>
  <c r="B20" i="14"/>
  <c r="A20" i="14"/>
  <c r="C20" i="14" s="1"/>
  <c r="M20" i="13" s="1"/>
  <c r="G19" i="14"/>
  <c r="E19" i="14"/>
  <c r="D19" i="14"/>
  <c r="F19" i="14" s="1"/>
  <c r="B19" i="14"/>
  <c r="A19" i="14"/>
  <c r="C19" i="14" s="1"/>
  <c r="G18" i="14"/>
  <c r="F18" i="14"/>
  <c r="E18" i="14"/>
  <c r="D18" i="14"/>
  <c r="B18" i="14"/>
  <c r="A18" i="14"/>
  <c r="C18" i="14" s="1"/>
  <c r="G17" i="14"/>
  <c r="E17" i="14"/>
  <c r="D17" i="14"/>
  <c r="F17" i="14" s="1"/>
  <c r="C17" i="14"/>
  <c r="B17" i="14"/>
  <c r="A17" i="14"/>
  <c r="G16" i="14"/>
  <c r="E16" i="14"/>
  <c r="D16" i="14"/>
  <c r="F16" i="14" s="1"/>
  <c r="B16" i="14"/>
  <c r="A16" i="14"/>
  <c r="C16" i="14" s="1"/>
  <c r="G15" i="14"/>
  <c r="E15" i="14"/>
  <c r="D15" i="14"/>
  <c r="F15" i="14" s="1"/>
  <c r="C15" i="14"/>
  <c r="B15" i="14"/>
  <c r="A15" i="14"/>
  <c r="G14" i="14"/>
  <c r="F14" i="14"/>
  <c r="E14" i="14"/>
  <c r="D14" i="14"/>
  <c r="B14" i="14"/>
  <c r="A14" i="14"/>
  <c r="C14" i="14" s="1"/>
  <c r="G13" i="14"/>
  <c r="E13" i="14"/>
  <c r="D13" i="14"/>
  <c r="F13" i="14" s="1"/>
  <c r="B13" i="14"/>
  <c r="A13" i="14"/>
  <c r="C13" i="14" s="1"/>
  <c r="G12" i="14"/>
  <c r="F12" i="14"/>
  <c r="E12" i="14"/>
  <c r="D12" i="14"/>
  <c r="B12" i="14"/>
  <c r="A12" i="14"/>
  <c r="C12" i="14" s="1"/>
  <c r="G11" i="14"/>
  <c r="E11" i="14"/>
  <c r="D11" i="14"/>
  <c r="F11" i="14" s="1"/>
  <c r="M11" i="13" s="1"/>
  <c r="C11" i="14"/>
  <c r="B11" i="14"/>
  <c r="A11" i="14"/>
  <c r="G10" i="14"/>
  <c r="E10" i="14"/>
  <c r="D10" i="14"/>
  <c r="F10" i="14" s="1"/>
  <c r="M10" i="13" s="1"/>
  <c r="B10" i="14"/>
  <c r="A10" i="14"/>
  <c r="C10" i="14" s="1"/>
  <c r="G9" i="14"/>
  <c r="E9" i="14"/>
  <c r="D9" i="14"/>
  <c r="F9" i="14" s="1"/>
  <c r="C9" i="14"/>
  <c r="B9" i="14"/>
  <c r="A9" i="14"/>
  <c r="G8" i="14"/>
  <c r="F8" i="14"/>
  <c r="E8" i="14"/>
  <c r="D8" i="14"/>
  <c r="B8" i="14"/>
  <c r="A8" i="14"/>
  <c r="C8" i="14" s="1"/>
  <c r="G7" i="14"/>
  <c r="E7" i="14"/>
  <c r="F7" i="14" s="1"/>
  <c r="D7" i="14"/>
  <c r="B7" i="14"/>
  <c r="A7" i="14"/>
  <c r="C7" i="14" s="1"/>
  <c r="G6" i="14"/>
  <c r="F6" i="14"/>
  <c r="E6" i="14"/>
  <c r="D6" i="14"/>
  <c r="B6" i="14"/>
  <c r="C6" i="14" s="1"/>
  <c r="M6" i="13" s="1"/>
  <c r="A6" i="14"/>
  <c r="G5" i="14"/>
  <c r="E5" i="14"/>
  <c r="D5" i="14"/>
  <c r="F5" i="14" s="1"/>
  <c r="C5" i="14"/>
  <c r="B5" i="14"/>
  <c r="A5" i="14"/>
  <c r="O4" i="14" a="1"/>
  <c r="O4" i="14" s="1"/>
  <c r="S4" i="14" s="1"/>
  <c r="M4" i="14"/>
  <c r="V4" i="14" s="1"/>
  <c r="I4" i="14"/>
  <c r="G4" i="14"/>
  <c r="F4" i="14"/>
  <c r="E4" i="14"/>
  <c r="D4" i="14"/>
  <c r="C4" i="14"/>
  <c r="B4" i="14"/>
  <c r="A4" i="14"/>
  <c r="G3" i="14"/>
  <c r="E3" i="14"/>
  <c r="D3" i="14"/>
  <c r="B3" i="14"/>
  <c r="A3" i="14"/>
  <c r="C3" i="14" s="1"/>
  <c r="G2" i="14"/>
  <c r="F2" i="14"/>
  <c r="E2" i="14"/>
  <c r="D2" i="14"/>
  <c r="B2" i="14"/>
  <c r="A2" i="14"/>
  <c r="C2" i="14" s="1"/>
  <c r="M2" i="13" s="1"/>
  <c r="N4" i="14"/>
  <c r="W4" i="14" s="1"/>
  <c r="L4" i="14"/>
  <c r="U4" i="14" s="1"/>
  <c r="M214" i="13"/>
  <c r="M211" i="13"/>
  <c r="M210" i="13"/>
  <c r="M207" i="13"/>
  <c r="M205" i="13"/>
  <c r="M204" i="13"/>
  <c r="M202" i="13"/>
  <c r="M201" i="13"/>
  <c r="M199" i="13"/>
  <c r="M198" i="13"/>
  <c r="M196" i="13"/>
  <c r="M195" i="13"/>
  <c r="M192" i="13"/>
  <c r="M189" i="13"/>
  <c r="M187" i="13"/>
  <c r="M186" i="13"/>
  <c r="M184" i="13"/>
  <c r="M183" i="13"/>
  <c r="M181" i="13"/>
  <c r="M180" i="13"/>
  <c r="M178" i="13"/>
  <c r="M177" i="13"/>
  <c r="M174" i="13"/>
  <c r="M171" i="13"/>
  <c r="M169" i="13"/>
  <c r="M168" i="13"/>
  <c r="M166" i="13"/>
  <c r="M165" i="13"/>
  <c r="M163" i="13"/>
  <c r="M162" i="13"/>
  <c r="M160" i="13"/>
  <c r="M159" i="13"/>
  <c r="M156" i="13"/>
  <c r="M153" i="13"/>
  <c r="M151" i="13"/>
  <c r="M150" i="13"/>
  <c r="M148" i="13"/>
  <c r="M147" i="13"/>
  <c r="M145" i="13"/>
  <c r="M144" i="13"/>
  <c r="M142" i="13"/>
  <c r="M141" i="13"/>
  <c r="M138" i="13"/>
  <c r="M135" i="13"/>
  <c r="M134" i="13"/>
  <c r="M133" i="13"/>
  <c r="M132" i="13"/>
  <c r="M131" i="13"/>
  <c r="M130" i="13"/>
  <c r="M129" i="13"/>
  <c r="M127" i="13"/>
  <c r="M126" i="13"/>
  <c r="M125" i="13"/>
  <c r="M124" i="13"/>
  <c r="M123" i="13"/>
  <c r="M122" i="13"/>
  <c r="M120" i="13"/>
  <c r="M117" i="13"/>
  <c r="M116" i="13"/>
  <c r="M115" i="13"/>
  <c r="M114" i="13"/>
  <c r="M113" i="13"/>
  <c r="M112" i="13"/>
  <c r="M111" i="13"/>
  <c r="M109" i="13"/>
  <c r="M108" i="13"/>
  <c r="M107" i="13"/>
  <c r="M106" i="13"/>
  <c r="M105" i="13"/>
  <c r="M104" i="13"/>
  <c r="M102" i="13"/>
  <c r="M99" i="13"/>
  <c r="M98" i="13"/>
  <c r="M97" i="13"/>
  <c r="M96" i="13"/>
  <c r="M95" i="13"/>
  <c r="M94" i="13"/>
  <c r="M93" i="13"/>
  <c r="M91" i="13"/>
  <c r="M90" i="13"/>
  <c r="M89" i="13"/>
  <c r="M88" i="13"/>
  <c r="M87" i="13"/>
  <c r="M86" i="13"/>
  <c r="M85" i="13"/>
  <c r="M84" i="13"/>
  <c r="M83" i="13"/>
  <c r="M81" i="13"/>
  <c r="M80" i="13"/>
  <c r="M79" i="13"/>
  <c r="M78" i="13"/>
  <c r="M77" i="13"/>
  <c r="M75" i="13"/>
  <c r="M73" i="13"/>
  <c r="M72" i="13"/>
  <c r="M71" i="13"/>
  <c r="M70" i="13"/>
  <c r="M69" i="13"/>
  <c r="M68" i="13"/>
  <c r="M67" i="13"/>
  <c r="M66" i="13"/>
  <c r="M63" i="13"/>
  <c r="M62" i="13"/>
  <c r="M61" i="13"/>
  <c r="M60" i="13"/>
  <c r="M59" i="13"/>
  <c r="M57" i="13"/>
  <c r="M56" i="13"/>
  <c r="M55" i="13"/>
  <c r="M54" i="13"/>
  <c r="M53" i="13"/>
  <c r="M52" i="13"/>
  <c r="M51" i="13"/>
  <c r="M50" i="13"/>
  <c r="M49" i="13"/>
  <c r="M48" i="13"/>
  <c r="M47" i="13"/>
  <c r="M45" i="13"/>
  <c r="M44" i="13"/>
  <c r="M43" i="13"/>
  <c r="M42" i="13"/>
  <c r="M41" i="13"/>
  <c r="M39" i="13"/>
  <c r="M38" i="13"/>
  <c r="M37" i="13"/>
  <c r="M36" i="13"/>
  <c r="M35" i="13"/>
  <c r="M34" i="13"/>
  <c r="M33" i="13"/>
  <c r="M32" i="13"/>
  <c r="M31" i="13"/>
  <c r="M30" i="13"/>
  <c r="M27" i="13"/>
  <c r="M26" i="13"/>
  <c r="M25" i="13"/>
  <c r="M24" i="13"/>
  <c r="M23" i="13"/>
  <c r="M22" i="13"/>
  <c r="M21" i="13"/>
  <c r="M19" i="13"/>
  <c r="M18" i="13"/>
  <c r="M17" i="13"/>
  <c r="M16" i="13"/>
  <c r="M15" i="13"/>
  <c r="M14" i="13"/>
  <c r="M13" i="13"/>
  <c r="M12" i="13"/>
  <c r="M9" i="13"/>
  <c r="M8" i="13"/>
  <c r="M7" i="13"/>
  <c r="M5" i="13"/>
  <c r="M4" i="13"/>
  <c r="G126" i="12"/>
  <c r="E126" i="12"/>
  <c r="D126" i="12"/>
  <c r="F126" i="12" s="1"/>
  <c r="C126" i="12"/>
  <c r="M126" i="11" s="1"/>
  <c r="B126" i="12"/>
  <c r="A126" i="12"/>
  <c r="G125" i="12"/>
  <c r="E125" i="12"/>
  <c r="D125" i="12"/>
  <c r="F125" i="12" s="1"/>
  <c r="M124" i="11" s="1"/>
  <c r="C125" i="12"/>
  <c r="B125" i="12"/>
  <c r="A125" i="12"/>
  <c r="G124" i="12"/>
  <c r="E124" i="12"/>
  <c r="D124" i="12"/>
  <c r="C124" i="12"/>
  <c r="B124" i="12"/>
  <c r="A124" i="12"/>
  <c r="G123" i="12"/>
  <c r="F123" i="12"/>
  <c r="E123" i="12"/>
  <c r="D123" i="12"/>
  <c r="B123" i="12"/>
  <c r="A123" i="12"/>
  <c r="C123" i="12" s="1"/>
  <c r="G122" i="12"/>
  <c r="F122" i="12"/>
  <c r="E122" i="12"/>
  <c r="D122" i="12"/>
  <c r="B122" i="12"/>
  <c r="A122" i="12"/>
  <c r="C122" i="12" s="1"/>
  <c r="G121" i="12"/>
  <c r="F121" i="12"/>
  <c r="E121" i="12"/>
  <c r="D121" i="12"/>
  <c r="B121" i="12"/>
  <c r="C121" i="12" s="1"/>
  <c r="M120" i="11" s="1"/>
  <c r="A121" i="12"/>
  <c r="G120" i="12"/>
  <c r="E120" i="12"/>
  <c r="D120" i="12"/>
  <c r="F120" i="12" s="1"/>
  <c r="C120" i="12"/>
  <c r="M119" i="11" s="1"/>
  <c r="B120" i="12"/>
  <c r="A120" i="12"/>
  <c r="G119" i="12"/>
  <c r="E119" i="12"/>
  <c r="D119" i="12"/>
  <c r="F119" i="12" s="1"/>
  <c r="M118" i="11" s="1"/>
  <c r="C119" i="12"/>
  <c r="B119" i="12"/>
  <c r="A119" i="12"/>
  <c r="G118" i="12"/>
  <c r="E118" i="12"/>
  <c r="F118" i="12" s="1"/>
  <c r="M117" i="11" s="1"/>
  <c r="D118" i="12"/>
  <c r="C118" i="12"/>
  <c r="B118" i="12"/>
  <c r="A118" i="12"/>
  <c r="G117" i="12"/>
  <c r="F117" i="12"/>
  <c r="E117" i="12"/>
  <c r="D117" i="12"/>
  <c r="B117" i="12"/>
  <c r="A117" i="12"/>
  <c r="C117" i="12" s="1"/>
  <c r="G116" i="12"/>
  <c r="F116" i="12"/>
  <c r="E116" i="12"/>
  <c r="D116" i="12"/>
  <c r="B116" i="12"/>
  <c r="A116" i="12"/>
  <c r="C116" i="12" s="1"/>
  <c r="G115" i="12"/>
  <c r="F115" i="12"/>
  <c r="E115" i="12"/>
  <c r="D115" i="12"/>
  <c r="B115" i="12"/>
  <c r="A115" i="12"/>
  <c r="G114" i="12"/>
  <c r="E114" i="12"/>
  <c r="D114" i="12"/>
  <c r="F114" i="12" s="1"/>
  <c r="C114" i="12"/>
  <c r="M113" i="11" s="1"/>
  <c r="B114" i="12"/>
  <c r="A114" i="12"/>
  <c r="G113" i="12"/>
  <c r="E113" i="12"/>
  <c r="D113" i="12"/>
  <c r="F113" i="12" s="1"/>
  <c r="M112" i="11" s="1"/>
  <c r="C113" i="12"/>
  <c r="B113" i="12"/>
  <c r="A113" i="12"/>
  <c r="G112" i="12"/>
  <c r="E112" i="12"/>
  <c r="D112" i="12"/>
  <c r="C112" i="12"/>
  <c r="B112" i="12"/>
  <c r="A112" i="12"/>
  <c r="G111" i="12"/>
  <c r="F111" i="12"/>
  <c r="E111" i="12"/>
  <c r="D111" i="12"/>
  <c r="B111" i="12"/>
  <c r="A111" i="12"/>
  <c r="C111" i="12" s="1"/>
  <c r="G110" i="12"/>
  <c r="F110" i="12"/>
  <c r="E110" i="12"/>
  <c r="D110" i="12"/>
  <c r="B110" i="12"/>
  <c r="A110" i="12"/>
  <c r="C110" i="12" s="1"/>
  <c r="G109" i="12"/>
  <c r="F109" i="12"/>
  <c r="E109" i="12"/>
  <c r="D109" i="12"/>
  <c r="B109" i="12"/>
  <c r="A109" i="12"/>
  <c r="G108" i="12"/>
  <c r="E108" i="12"/>
  <c r="D108" i="12"/>
  <c r="F108" i="12" s="1"/>
  <c r="C108" i="12"/>
  <c r="M107" i="11" s="1"/>
  <c r="B108" i="12"/>
  <c r="A108" i="12"/>
  <c r="G107" i="12"/>
  <c r="E107" i="12"/>
  <c r="D107" i="12"/>
  <c r="F107" i="12" s="1"/>
  <c r="M106" i="11" s="1"/>
  <c r="C107" i="12"/>
  <c r="B107" i="12"/>
  <c r="A107" i="12"/>
  <c r="G106" i="12"/>
  <c r="E106" i="12"/>
  <c r="D106" i="12"/>
  <c r="C106" i="12"/>
  <c r="B106" i="12"/>
  <c r="A106" i="12"/>
  <c r="G105" i="12"/>
  <c r="F105" i="12"/>
  <c r="E105" i="12"/>
  <c r="D105" i="12"/>
  <c r="B105" i="12"/>
  <c r="A105" i="12"/>
  <c r="C105" i="12" s="1"/>
  <c r="G104" i="12"/>
  <c r="F104" i="12"/>
  <c r="E104" i="12"/>
  <c r="D104" i="12"/>
  <c r="B104" i="12"/>
  <c r="A104" i="12"/>
  <c r="C104" i="12" s="1"/>
  <c r="G103" i="12"/>
  <c r="F103" i="12"/>
  <c r="E103" i="12"/>
  <c r="D103" i="12"/>
  <c r="B103" i="12"/>
  <c r="A103" i="12"/>
  <c r="G102" i="12"/>
  <c r="E102" i="12"/>
  <c r="D102" i="12"/>
  <c r="F102" i="12" s="1"/>
  <c r="C102" i="12"/>
  <c r="M101" i="11" s="1"/>
  <c r="B102" i="12"/>
  <c r="A102" i="12"/>
  <c r="G101" i="12"/>
  <c r="E101" i="12"/>
  <c r="D101" i="12"/>
  <c r="F101" i="12" s="1"/>
  <c r="M100" i="11" s="1"/>
  <c r="C101" i="12"/>
  <c r="B101" i="12"/>
  <c r="A101" i="12"/>
  <c r="G100" i="12"/>
  <c r="E100" i="12"/>
  <c r="D100" i="12"/>
  <c r="C100" i="12"/>
  <c r="B100" i="12"/>
  <c r="A100" i="12"/>
  <c r="G99" i="12"/>
  <c r="F99" i="12"/>
  <c r="E99" i="12"/>
  <c r="D99" i="12"/>
  <c r="B99" i="12"/>
  <c r="A99" i="12"/>
  <c r="C99" i="12" s="1"/>
  <c r="G98" i="12"/>
  <c r="F98" i="12"/>
  <c r="E98" i="12"/>
  <c r="D98" i="12"/>
  <c r="B98" i="12"/>
  <c r="A98" i="12"/>
  <c r="C98" i="12" s="1"/>
  <c r="G97" i="12"/>
  <c r="F97" i="12"/>
  <c r="E97" i="12"/>
  <c r="D97" i="12"/>
  <c r="B97" i="12"/>
  <c r="A97" i="12"/>
  <c r="G96" i="12"/>
  <c r="E96" i="12"/>
  <c r="D96" i="12"/>
  <c r="F96" i="12" s="1"/>
  <c r="C96" i="12"/>
  <c r="M95" i="11" s="1"/>
  <c r="B96" i="12"/>
  <c r="A96" i="12"/>
  <c r="G95" i="12"/>
  <c r="E95" i="12"/>
  <c r="D95" i="12"/>
  <c r="F95" i="12" s="1"/>
  <c r="M94" i="11" s="1"/>
  <c r="C95" i="12"/>
  <c r="B95" i="12"/>
  <c r="A95" i="12"/>
  <c r="G94" i="12"/>
  <c r="E94" i="12"/>
  <c r="D94" i="12"/>
  <c r="C94" i="12"/>
  <c r="B94" i="12"/>
  <c r="A94" i="12"/>
  <c r="G93" i="12"/>
  <c r="F93" i="12"/>
  <c r="M92" i="11" s="1"/>
  <c r="E93" i="12"/>
  <c r="D93" i="12"/>
  <c r="B93" i="12"/>
  <c r="A93" i="12"/>
  <c r="C93" i="12" s="1"/>
  <c r="G92" i="12"/>
  <c r="F92" i="12"/>
  <c r="E92" i="12"/>
  <c r="D92" i="12"/>
  <c r="B92" i="12"/>
  <c r="A92" i="12"/>
  <c r="C92" i="12" s="1"/>
  <c r="G91" i="12"/>
  <c r="F91" i="12"/>
  <c r="E91" i="12"/>
  <c r="D91" i="12"/>
  <c r="B91" i="12"/>
  <c r="A91" i="12"/>
  <c r="G90" i="12"/>
  <c r="E90" i="12"/>
  <c r="D90" i="12"/>
  <c r="F90" i="12" s="1"/>
  <c r="C90" i="12"/>
  <c r="M89" i="11" s="1"/>
  <c r="B90" i="12"/>
  <c r="A90" i="12"/>
  <c r="G89" i="12"/>
  <c r="E89" i="12"/>
  <c r="D89" i="12"/>
  <c r="F89" i="12" s="1"/>
  <c r="M88" i="11" s="1"/>
  <c r="C89" i="12"/>
  <c r="B89" i="12"/>
  <c r="A89" i="12"/>
  <c r="G88" i="12"/>
  <c r="E88" i="12"/>
  <c r="D88" i="12"/>
  <c r="C88" i="12"/>
  <c r="B88" i="12"/>
  <c r="A88" i="12"/>
  <c r="G87" i="12"/>
  <c r="F87" i="12"/>
  <c r="E87" i="12"/>
  <c r="D87" i="12"/>
  <c r="B87" i="12"/>
  <c r="A87" i="12"/>
  <c r="C87" i="12" s="1"/>
  <c r="G86" i="12"/>
  <c r="F86" i="12"/>
  <c r="E86" i="12"/>
  <c r="D86" i="12"/>
  <c r="B86" i="12"/>
  <c r="A86" i="12"/>
  <c r="C86" i="12" s="1"/>
  <c r="G85" i="12"/>
  <c r="F85" i="12"/>
  <c r="E85" i="12"/>
  <c r="D85" i="12"/>
  <c r="B85" i="12"/>
  <c r="A85" i="12"/>
  <c r="G84" i="12"/>
  <c r="E84" i="12"/>
  <c r="D84" i="12"/>
  <c r="F84" i="12" s="1"/>
  <c r="C84" i="12"/>
  <c r="M83" i="11" s="1"/>
  <c r="B84" i="12"/>
  <c r="A84" i="12"/>
  <c r="G83" i="12"/>
  <c r="E83" i="12"/>
  <c r="D83" i="12"/>
  <c r="F83" i="12" s="1"/>
  <c r="M82" i="11" s="1"/>
  <c r="C83" i="12"/>
  <c r="B83" i="12"/>
  <c r="A83" i="12"/>
  <c r="G82" i="12"/>
  <c r="E82" i="12"/>
  <c r="D82" i="12"/>
  <c r="C82" i="12"/>
  <c r="B82" i="12"/>
  <c r="A82" i="12"/>
  <c r="G81" i="12"/>
  <c r="F81" i="12"/>
  <c r="M80" i="11" s="1"/>
  <c r="E81" i="12"/>
  <c r="D81" i="12"/>
  <c r="B81" i="12"/>
  <c r="A81" i="12"/>
  <c r="C81" i="12" s="1"/>
  <c r="G80" i="12"/>
  <c r="F80" i="12"/>
  <c r="E80" i="12"/>
  <c r="D80" i="12"/>
  <c r="B80" i="12"/>
  <c r="A80" i="12"/>
  <c r="C80" i="12" s="1"/>
  <c r="G79" i="12"/>
  <c r="F79" i="12"/>
  <c r="E79" i="12"/>
  <c r="D79" i="12"/>
  <c r="B79" i="12"/>
  <c r="A79" i="12"/>
  <c r="G78" i="12"/>
  <c r="E78" i="12"/>
  <c r="D78" i="12"/>
  <c r="F78" i="12" s="1"/>
  <c r="C78" i="12"/>
  <c r="M77" i="11" s="1"/>
  <c r="B78" i="12"/>
  <c r="A78" i="12"/>
  <c r="G77" i="12"/>
  <c r="E77" i="12"/>
  <c r="D77" i="12"/>
  <c r="F77" i="12" s="1"/>
  <c r="M76" i="11" s="1"/>
  <c r="C77" i="12"/>
  <c r="B77" i="12"/>
  <c r="A77" i="12"/>
  <c r="G76" i="12"/>
  <c r="E76" i="12"/>
  <c r="D76" i="12"/>
  <c r="C76" i="12"/>
  <c r="B76" i="12"/>
  <c r="A76" i="12"/>
  <c r="G75" i="12"/>
  <c r="F75" i="12"/>
  <c r="E75" i="12"/>
  <c r="D75" i="12"/>
  <c r="B75" i="12"/>
  <c r="A75" i="12"/>
  <c r="C75" i="12" s="1"/>
  <c r="G74" i="12"/>
  <c r="F74" i="12"/>
  <c r="E74" i="12"/>
  <c r="D74" i="12"/>
  <c r="B74" i="12"/>
  <c r="A74" i="12"/>
  <c r="C74" i="12" s="1"/>
  <c r="G73" i="12"/>
  <c r="F73" i="12"/>
  <c r="E73" i="12"/>
  <c r="D73" i="12"/>
  <c r="B73" i="12"/>
  <c r="A73" i="12"/>
  <c r="G72" i="12"/>
  <c r="E72" i="12"/>
  <c r="D72" i="12"/>
  <c r="F72" i="12" s="1"/>
  <c r="C72" i="12"/>
  <c r="M71" i="11" s="1"/>
  <c r="B72" i="12"/>
  <c r="A72" i="12"/>
  <c r="G71" i="12"/>
  <c r="E71" i="12"/>
  <c r="D71" i="12"/>
  <c r="F71" i="12" s="1"/>
  <c r="M70" i="11" s="1"/>
  <c r="C71" i="12"/>
  <c r="B71" i="12"/>
  <c r="A71" i="12"/>
  <c r="G70" i="12"/>
  <c r="E70" i="12"/>
  <c r="D70" i="12"/>
  <c r="C70" i="12"/>
  <c r="B70" i="12"/>
  <c r="A70" i="12"/>
  <c r="G69" i="12"/>
  <c r="F69" i="12"/>
  <c r="M68" i="11" s="1"/>
  <c r="E69" i="12"/>
  <c r="D69" i="12"/>
  <c r="B69" i="12"/>
  <c r="A69" i="12"/>
  <c r="C69" i="12" s="1"/>
  <c r="G68" i="12"/>
  <c r="F68" i="12"/>
  <c r="E68" i="12"/>
  <c r="D68" i="12"/>
  <c r="B68" i="12"/>
  <c r="A68" i="12"/>
  <c r="C68" i="12" s="1"/>
  <c r="G67" i="12"/>
  <c r="F67" i="12"/>
  <c r="E67" i="12"/>
  <c r="D67" i="12"/>
  <c r="B67" i="12"/>
  <c r="A67" i="12"/>
  <c r="G66" i="12"/>
  <c r="E66" i="12"/>
  <c r="D66" i="12"/>
  <c r="F66" i="12" s="1"/>
  <c r="C66" i="12"/>
  <c r="M65" i="11" s="1"/>
  <c r="B66" i="12"/>
  <c r="A66" i="12"/>
  <c r="G65" i="12"/>
  <c r="E65" i="12"/>
  <c r="D65" i="12"/>
  <c r="F65" i="12" s="1"/>
  <c r="M64" i="11" s="1"/>
  <c r="C65" i="12"/>
  <c r="B65" i="12"/>
  <c r="A65" i="12"/>
  <c r="G64" i="12"/>
  <c r="E64" i="12"/>
  <c r="D64" i="12"/>
  <c r="C64" i="12"/>
  <c r="B64" i="12"/>
  <c r="A64" i="12"/>
  <c r="G63" i="12"/>
  <c r="F63" i="12"/>
  <c r="E63" i="12"/>
  <c r="D63" i="12"/>
  <c r="B63" i="12"/>
  <c r="A63" i="12"/>
  <c r="C63" i="12" s="1"/>
  <c r="G62" i="12"/>
  <c r="F62" i="12"/>
  <c r="E62" i="12"/>
  <c r="D62" i="12"/>
  <c r="B62" i="12"/>
  <c r="A62" i="12"/>
  <c r="C62" i="12" s="1"/>
  <c r="G61" i="12"/>
  <c r="F61" i="12"/>
  <c r="E61" i="12"/>
  <c r="D61" i="12"/>
  <c r="B61" i="12"/>
  <c r="A61" i="12"/>
  <c r="G60" i="12"/>
  <c r="E60" i="12"/>
  <c r="D60" i="12"/>
  <c r="F60" i="12" s="1"/>
  <c r="C60" i="12"/>
  <c r="M59" i="11" s="1"/>
  <c r="B60" i="12"/>
  <c r="A60" i="12"/>
  <c r="G59" i="12"/>
  <c r="E59" i="12"/>
  <c r="D59" i="12"/>
  <c r="F59" i="12" s="1"/>
  <c r="M58" i="11" s="1"/>
  <c r="C59" i="12"/>
  <c r="B59" i="12"/>
  <c r="A59" i="12"/>
  <c r="G58" i="12"/>
  <c r="E58" i="12"/>
  <c r="D58" i="12"/>
  <c r="C58" i="12"/>
  <c r="B58" i="12"/>
  <c r="A58" i="12"/>
  <c r="G57" i="12"/>
  <c r="F57" i="12"/>
  <c r="M56" i="11" s="1"/>
  <c r="E57" i="12"/>
  <c r="D57" i="12"/>
  <c r="B57" i="12"/>
  <c r="A57" i="12"/>
  <c r="C57" i="12" s="1"/>
  <c r="G56" i="12"/>
  <c r="F56" i="12"/>
  <c r="E56" i="12"/>
  <c r="D56" i="12"/>
  <c r="B56" i="12"/>
  <c r="A56" i="12"/>
  <c r="C56" i="12" s="1"/>
  <c r="G55" i="12"/>
  <c r="F55" i="12"/>
  <c r="E55" i="12"/>
  <c r="D55" i="12"/>
  <c r="B55" i="12"/>
  <c r="A55" i="12"/>
  <c r="G54" i="12"/>
  <c r="E54" i="12"/>
  <c r="D54" i="12"/>
  <c r="F54" i="12" s="1"/>
  <c r="C54" i="12"/>
  <c r="M53" i="11" s="1"/>
  <c r="B54" i="12"/>
  <c r="A54" i="12"/>
  <c r="G53" i="12"/>
  <c r="E53" i="12"/>
  <c r="D53" i="12"/>
  <c r="F53" i="12" s="1"/>
  <c r="M52" i="11" s="1"/>
  <c r="C53" i="12"/>
  <c r="B53" i="12"/>
  <c r="A53" i="12"/>
  <c r="G52" i="12"/>
  <c r="E52" i="12"/>
  <c r="D52" i="12"/>
  <c r="C52" i="12"/>
  <c r="B52" i="12"/>
  <c r="A52" i="12"/>
  <c r="G51" i="12"/>
  <c r="F51" i="12"/>
  <c r="E51" i="12"/>
  <c r="D51" i="12"/>
  <c r="B51" i="12"/>
  <c r="A51" i="12"/>
  <c r="C51" i="12" s="1"/>
  <c r="G50" i="12"/>
  <c r="F50" i="12"/>
  <c r="E50" i="12"/>
  <c r="D50" i="12"/>
  <c r="B50" i="12"/>
  <c r="A50" i="12"/>
  <c r="C50" i="12" s="1"/>
  <c r="G49" i="12"/>
  <c r="F49" i="12"/>
  <c r="E49" i="12"/>
  <c r="D49" i="12"/>
  <c r="B49" i="12"/>
  <c r="A49" i="12"/>
  <c r="G48" i="12"/>
  <c r="E48" i="12"/>
  <c r="D48" i="12"/>
  <c r="F48" i="12" s="1"/>
  <c r="C48" i="12"/>
  <c r="M47" i="11" s="1"/>
  <c r="B48" i="12"/>
  <c r="A48" i="12"/>
  <c r="G47" i="12"/>
  <c r="E47" i="12"/>
  <c r="D47" i="12"/>
  <c r="F47" i="12" s="1"/>
  <c r="M46" i="11" s="1"/>
  <c r="C47" i="12"/>
  <c r="B47" i="12"/>
  <c r="A47" i="12"/>
  <c r="G46" i="12"/>
  <c r="E46" i="12"/>
  <c r="D46" i="12"/>
  <c r="C46" i="12"/>
  <c r="B46" i="12"/>
  <c r="A46" i="12"/>
  <c r="G45" i="12"/>
  <c r="F45" i="12"/>
  <c r="M44" i="11" s="1"/>
  <c r="E45" i="12"/>
  <c r="D45" i="12"/>
  <c r="B45" i="12"/>
  <c r="A45" i="12"/>
  <c r="C45" i="12" s="1"/>
  <c r="G44" i="12"/>
  <c r="F44" i="12"/>
  <c r="E44" i="12"/>
  <c r="D44" i="12"/>
  <c r="B44" i="12"/>
  <c r="A44" i="12"/>
  <c r="C44" i="12" s="1"/>
  <c r="G43" i="12"/>
  <c r="F43" i="12"/>
  <c r="E43" i="12"/>
  <c r="D43" i="12"/>
  <c r="B43" i="12"/>
  <c r="A43" i="12"/>
  <c r="G42" i="12"/>
  <c r="E42" i="12"/>
  <c r="D42" i="12"/>
  <c r="F42" i="12" s="1"/>
  <c r="C42" i="12"/>
  <c r="M41" i="11" s="1"/>
  <c r="B42" i="12"/>
  <c r="A42" i="12"/>
  <c r="G41" i="12"/>
  <c r="E41" i="12"/>
  <c r="D41" i="12"/>
  <c r="F41" i="12" s="1"/>
  <c r="M40" i="11" s="1"/>
  <c r="C41" i="12"/>
  <c r="B41" i="12"/>
  <c r="A41" i="12"/>
  <c r="G40" i="12"/>
  <c r="E40" i="12"/>
  <c r="D40" i="12"/>
  <c r="C40" i="12"/>
  <c r="B40" i="12"/>
  <c r="A40" i="12"/>
  <c r="G39" i="12"/>
  <c r="F39" i="12"/>
  <c r="E39" i="12"/>
  <c r="D39" i="12"/>
  <c r="B39" i="12"/>
  <c r="A39" i="12"/>
  <c r="C39" i="12" s="1"/>
  <c r="G38" i="12"/>
  <c r="F38" i="12"/>
  <c r="E38" i="12"/>
  <c r="D38" i="12"/>
  <c r="B38" i="12"/>
  <c r="A38" i="12"/>
  <c r="C38" i="12" s="1"/>
  <c r="G37" i="12"/>
  <c r="F37" i="12"/>
  <c r="E37" i="12"/>
  <c r="D37" i="12"/>
  <c r="B37" i="12"/>
  <c r="A37" i="12"/>
  <c r="G36" i="12"/>
  <c r="E36" i="12"/>
  <c r="D36" i="12"/>
  <c r="F36" i="12" s="1"/>
  <c r="C36" i="12"/>
  <c r="M35" i="11" s="1"/>
  <c r="B36" i="12"/>
  <c r="A36" i="12"/>
  <c r="G35" i="12"/>
  <c r="E35" i="12"/>
  <c r="D35" i="12"/>
  <c r="F35" i="12" s="1"/>
  <c r="M34" i="11" s="1"/>
  <c r="C35" i="12"/>
  <c r="B35" i="12"/>
  <c r="A35" i="12"/>
  <c r="G34" i="12"/>
  <c r="E34" i="12"/>
  <c r="D34" i="12"/>
  <c r="C34" i="12"/>
  <c r="B34" i="12"/>
  <c r="A34" i="12"/>
  <c r="G33" i="12"/>
  <c r="F33" i="12"/>
  <c r="M32" i="11" s="1"/>
  <c r="E33" i="12"/>
  <c r="D33" i="12"/>
  <c r="B33" i="12"/>
  <c r="A33" i="12"/>
  <c r="C33" i="12" s="1"/>
  <c r="G32" i="12"/>
  <c r="F32" i="12"/>
  <c r="E32" i="12"/>
  <c r="D32" i="12"/>
  <c r="B32" i="12"/>
  <c r="A32" i="12"/>
  <c r="C32" i="12" s="1"/>
  <c r="G31" i="12"/>
  <c r="F31" i="12"/>
  <c r="E31" i="12"/>
  <c r="D31" i="12"/>
  <c r="B31" i="12"/>
  <c r="A31" i="12"/>
  <c r="G30" i="12"/>
  <c r="E30" i="12"/>
  <c r="D30" i="12"/>
  <c r="F30" i="12" s="1"/>
  <c r="C30" i="12"/>
  <c r="M29" i="11" s="1"/>
  <c r="B30" i="12"/>
  <c r="A30" i="12"/>
  <c r="G29" i="12"/>
  <c r="E29" i="12"/>
  <c r="D29" i="12"/>
  <c r="F29" i="12" s="1"/>
  <c r="M28" i="11" s="1"/>
  <c r="C29" i="12"/>
  <c r="B29" i="12"/>
  <c r="A29" i="12"/>
  <c r="G28" i="12"/>
  <c r="E28" i="12"/>
  <c r="D28" i="12"/>
  <c r="C28" i="12"/>
  <c r="B28" i="12"/>
  <c r="A28" i="12"/>
  <c r="G27" i="12"/>
  <c r="F27" i="12"/>
  <c r="M26" i="11" s="1"/>
  <c r="E27" i="12"/>
  <c r="D27" i="12"/>
  <c r="B27" i="12"/>
  <c r="A27" i="12"/>
  <c r="C27" i="12" s="1"/>
  <c r="G26" i="12"/>
  <c r="F26" i="12"/>
  <c r="E26" i="12"/>
  <c r="D26" i="12"/>
  <c r="B26" i="12"/>
  <c r="A26" i="12"/>
  <c r="C26" i="12" s="1"/>
  <c r="G25" i="12"/>
  <c r="F25" i="12"/>
  <c r="E25" i="12"/>
  <c r="D25" i="12"/>
  <c r="B25" i="12"/>
  <c r="A25" i="12"/>
  <c r="G24" i="12"/>
  <c r="E24" i="12"/>
  <c r="D24" i="12"/>
  <c r="F24" i="12" s="1"/>
  <c r="C24" i="12"/>
  <c r="M23" i="11" s="1"/>
  <c r="B24" i="12"/>
  <c r="A24" i="12"/>
  <c r="G23" i="12"/>
  <c r="E23" i="12"/>
  <c r="D23" i="12"/>
  <c r="F23" i="12" s="1"/>
  <c r="M22" i="11" s="1"/>
  <c r="C23" i="12"/>
  <c r="B23" i="12"/>
  <c r="A23" i="12"/>
  <c r="G22" i="12"/>
  <c r="E22" i="12"/>
  <c r="D22" i="12"/>
  <c r="C22" i="12"/>
  <c r="B22" i="12"/>
  <c r="A22" i="12"/>
  <c r="G21" i="12"/>
  <c r="F21" i="12"/>
  <c r="M20" i="11" s="1"/>
  <c r="E21" i="12"/>
  <c r="D21" i="12"/>
  <c r="B21" i="12"/>
  <c r="A21" i="12"/>
  <c r="C21" i="12" s="1"/>
  <c r="G20" i="12"/>
  <c r="F20" i="12"/>
  <c r="E20" i="12"/>
  <c r="D20" i="12"/>
  <c r="B20" i="12"/>
  <c r="A20" i="12"/>
  <c r="C20" i="12" s="1"/>
  <c r="G19" i="12"/>
  <c r="F19" i="12"/>
  <c r="E19" i="12"/>
  <c r="D19" i="12"/>
  <c r="B19" i="12"/>
  <c r="A19" i="12"/>
  <c r="G18" i="12"/>
  <c r="E18" i="12"/>
  <c r="D18" i="12"/>
  <c r="F18" i="12" s="1"/>
  <c r="C18" i="12"/>
  <c r="M17" i="11" s="1"/>
  <c r="B18" i="12"/>
  <c r="A18" i="12"/>
  <c r="G17" i="12"/>
  <c r="E17" i="12"/>
  <c r="D17" i="12"/>
  <c r="F17" i="12" s="1"/>
  <c r="M16" i="11" s="1"/>
  <c r="C17" i="12"/>
  <c r="B17" i="12"/>
  <c r="A17" i="12"/>
  <c r="G16" i="12"/>
  <c r="E16" i="12"/>
  <c r="D16" i="12"/>
  <c r="C16" i="12"/>
  <c r="B16" i="12"/>
  <c r="A16" i="12"/>
  <c r="G15" i="12"/>
  <c r="F15" i="12"/>
  <c r="M14" i="11" s="1"/>
  <c r="E15" i="12"/>
  <c r="D15" i="12"/>
  <c r="B15" i="12"/>
  <c r="A15" i="12"/>
  <c r="C15" i="12" s="1"/>
  <c r="G14" i="12"/>
  <c r="F14" i="12"/>
  <c r="E14" i="12"/>
  <c r="D14" i="12"/>
  <c r="B14" i="12"/>
  <c r="A14" i="12"/>
  <c r="C14" i="12" s="1"/>
  <c r="G13" i="12"/>
  <c r="F13" i="12"/>
  <c r="E13" i="12"/>
  <c r="D13" i="12"/>
  <c r="B13" i="12"/>
  <c r="A13" i="12"/>
  <c r="G12" i="12"/>
  <c r="E12" i="12"/>
  <c r="D12" i="12"/>
  <c r="F12" i="12" s="1"/>
  <c r="C12" i="12"/>
  <c r="M11" i="11" s="1"/>
  <c r="B12" i="12"/>
  <c r="A12" i="12"/>
  <c r="G11" i="12"/>
  <c r="E11" i="12"/>
  <c r="D11" i="12"/>
  <c r="F11" i="12" s="1"/>
  <c r="C11" i="12"/>
  <c r="M10" i="11" s="1"/>
  <c r="B11" i="12"/>
  <c r="A11" i="12"/>
  <c r="G10" i="12"/>
  <c r="E10" i="12"/>
  <c r="D10" i="12"/>
  <c r="C10" i="12"/>
  <c r="B10" i="12"/>
  <c r="A10" i="12"/>
  <c r="G9" i="12"/>
  <c r="F9" i="12"/>
  <c r="E9" i="12"/>
  <c r="D9" i="12"/>
  <c r="B9" i="12"/>
  <c r="A9" i="12"/>
  <c r="C9" i="12" s="1"/>
  <c r="M8" i="11" s="1"/>
  <c r="G8" i="12"/>
  <c r="F8" i="12"/>
  <c r="E8" i="12"/>
  <c r="D8" i="12"/>
  <c r="B8" i="12"/>
  <c r="A8" i="12"/>
  <c r="C8" i="12" s="1"/>
  <c r="G7" i="12"/>
  <c r="F7" i="12"/>
  <c r="E7" i="12"/>
  <c r="D7" i="12"/>
  <c r="B7" i="12"/>
  <c r="A7" i="12"/>
  <c r="G6" i="12"/>
  <c r="E6" i="12"/>
  <c r="D6" i="12"/>
  <c r="F6" i="12" s="1"/>
  <c r="C6" i="12"/>
  <c r="M5" i="11" s="1"/>
  <c r="B6" i="12"/>
  <c r="A6" i="12"/>
  <c r="G5" i="12"/>
  <c r="E5" i="12"/>
  <c r="D5" i="12"/>
  <c r="F5" i="12" s="1"/>
  <c r="C5" i="12"/>
  <c r="M4" i="11" s="1"/>
  <c r="B5" i="12"/>
  <c r="A5" i="12"/>
  <c r="V4" i="12"/>
  <c r="P4" i="12"/>
  <c r="O4" i="12" a="1"/>
  <c r="O4" i="12"/>
  <c r="S4" i="12" s="1"/>
  <c r="M4" i="12"/>
  <c r="I4" i="12"/>
  <c r="G4" i="12"/>
  <c r="F4" i="12"/>
  <c r="E4" i="12"/>
  <c r="D4" i="12"/>
  <c r="B4" i="12"/>
  <c r="A4" i="12"/>
  <c r="G3" i="12"/>
  <c r="E3" i="12"/>
  <c r="D3" i="12"/>
  <c r="F3" i="12" s="1"/>
  <c r="B3" i="12"/>
  <c r="C3" i="12" s="1"/>
  <c r="M2" i="11" s="1"/>
  <c r="A3" i="12"/>
  <c r="G2" i="12"/>
  <c r="E2" i="12"/>
  <c r="D2" i="12"/>
  <c r="F2" i="12" s="1"/>
  <c r="C2" i="12"/>
  <c r="B2" i="12"/>
  <c r="A2" i="12"/>
  <c r="N4" i="12"/>
  <c r="W4" i="12" s="1"/>
  <c r="L4" i="12"/>
  <c r="U4" i="12" s="1"/>
  <c r="M122" i="11"/>
  <c r="M121" i="11"/>
  <c r="M116" i="11"/>
  <c r="M115" i="11"/>
  <c r="M110" i="11"/>
  <c r="M109" i="11"/>
  <c r="M104" i="11"/>
  <c r="M103" i="11"/>
  <c r="M98" i="11"/>
  <c r="M97" i="11"/>
  <c r="M91" i="11"/>
  <c r="M86" i="11"/>
  <c r="M85" i="11"/>
  <c r="M79" i="11"/>
  <c r="M74" i="11"/>
  <c r="M73" i="11"/>
  <c r="M67" i="11"/>
  <c r="M62" i="11"/>
  <c r="M61" i="11"/>
  <c r="M55" i="11"/>
  <c r="M50" i="11"/>
  <c r="M49" i="11"/>
  <c r="M43" i="11"/>
  <c r="M38" i="11"/>
  <c r="M37" i="11"/>
  <c r="M31" i="11"/>
  <c r="M25" i="11"/>
  <c r="M19" i="11"/>
  <c r="M13" i="11"/>
  <c r="M7" i="11"/>
  <c r="G126" i="10"/>
  <c r="E126" i="10"/>
  <c r="D126" i="10"/>
  <c r="F126" i="10" s="1"/>
  <c r="C126" i="10"/>
  <c r="B126" i="10"/>
  <c r="A126" i="10"/>
  <c r="G125" i="10"/>
  <c r="E125" i="10"/>
  <c r="D125" i="10"/>
  <c r="F125" i="10" s="1"/>
  <c r="C125" i="10"/>
  <c r="B125" i="10"/>
  <c r="A125" i="10"/>
  <c r="G124" i="10"/>
  <c r="E124" i="10"/>
  <c r="D124" i="10"/>
  <c r="F124" i="10" s="1"/>
  <c r="M123" i="9" s="1"/>
  <c r="C124" i="10"/>
  <c r="B124" i="10"/>
  <c r="A124" i="10"/>
  <c r="G123" i="10"/>
  <c r="E123" i="10"/>
  <c r="D123" i="10"/>
  <c r="B123" i="10"/>
  <c r="A123" i="10"/>
  <c r="C123" i="10" s="1"/>
  <c r="G122" i="10"/>
  <c r="E122" i="10"/>
  <c r="F122" i="10" s="1"/>
  <c r="D122" i="10"/>
  <c r="B122" i="10"/>
  <c r="A122" i="10"/>
  <c r="C122" i="10" s="1"/>
  <c r="G121" i="10"/>
  <c r="F121" i="10"/>
  <c r="E121" i="10"/>
  <c r="D121" i="10"/>
  <c r="B121" i="10"/>
  <c r="A121" i="10"/>
  <c r="C121" i="10" s="1"/>
  <c r="G120" i="10"/>
  <c r="E120" i="10"/>
  <c r="D120" i="10"/>
  <c r="F120" i="10" s="1"/>
  <c r="C120" i="10"/>
  <c r="M119" i="9" s="1"/>
  <c r="B120" i="10"/>
  <c r="A120" i="10"/>
  <c r="G119" i="10"/>
  <c r="E119" i="10"/>
  <c r="D119" i="10"/>
  <c r="F119" i="10" s="1"/>
  <c r="C119" i="10"/>
  <c r="B119" i="10"/>
  <c r="A119" i="10"/>
  <c r="G118" i="10"/>
  <c r="E118" i="10"/>
  <c r="D118" i="10"/>
  <c r="F118" i="10" s="1"/>
  <c r="C118" i="10"/>
  <c r="B118" i="10"/>
  <c r="A118" i="10"/>
  <c r="G117" i="10"/>
  <c r="E117" i="10"/>
  <c r="D117" i="10"/>
  <c r="F117" i="10" s="1"/>
  <c r="B117" i="10"/>
  <c r="A117" i="10"/>
  <c r="C117" i="10" s="1"/>
  <c r="G116" i="10"/>
  <c r="E116" i="10"/>
  <c r="F116" i="10" s="1"/>
  <c r="D116" i="10"/>
  <c r="B116" i="10"/>
  <c r="A116" i="10"/>
  <c r="C116" i="10" s="1"/>
  <c r="G115" i="10"/>
  <c r="F115" i="10"/>
  <c r="E115" i="10"/>
  <c r="D115" i="10"/>
  <c r="B115" i="10"/>
  <c r="A115" i="10"/>
  <c r="C115" i="10" s="1"/>
  <c r="G114" i="10"/>
  <c r="E114" i="10"/>
  <c r="D114" i="10"/>
  <c r="F114" i="10" s="1"/>
  <c r="C114" i="10"/>
  <c r="B114" i="10"/>
  <c r="A114" i="10"/>
  <c r="G113" i="10"/>
  <c r="E113" i="10"/>
  <c r="D113" i="10"/>
  <c r="F113" i="10" s="1"/>
  <c r="C113" i="10"/>
  <c r="B113" i="10"/>
  <c r="A113" i="10"/>
  <c r="G112" i="10"/>
  <c r="E112" i="10"/>
  <c r="D112" i="10"/>
  <c r="F112" i="10" s="1"/>
  <c r="C112" i="10"/>
  <c r="B112" i="10"/>
  <c r="A112" i="10"/>
  <c r="G111" i="10"/>
  <c r="E111" i="10"/>
  <c r="D111" i="10"/>
  <c r="F111" i="10" s="1"/>
  <c r="B111" i="10"/>
  <c r="A111" i="10"/>
  <c r="C111" i="10" s="1"/>
  <c r="G110" i="10"/>
  <c r="E110" i="10"/>
  <c r="F110" i="10" s="1"/>
  <c r="M109" i="9" s="1"/>
  <c r="D110" i="10"/>
  <c r="B110" i="10"/>
  <c r="A110" i="10"/>
  <c r="C110" i="10" s="1"/>
  <c r="G109" i="10"/>
  <c r="F109" i="10"/>
  <c r="E109" i="10"/>
  <c r="D109" i="10"/>
  <c r="B109" i="10"/>
  <c r="A109" i="10"/>
  <c r="C109" i="10" s="1"/>
  <c r="G108" i="10"/>
  <c r="E108" i="10"/>
  <c r="D108" i="10"/>
  <c r="F108" i="10" s="1"/>
  <c r="C108" i="10"/>
  <c r="B108" i="10"/>
  <c r="A108" i="10"/>
  <c r="G107" i="10"/>
  <c r="E107" i="10"/>
  <c r="D107" i="10"/>
  <c r="F107" i="10" s="1"/>
  <c r="M106" i="9" s="1"/>
  <c r="C107" i="10"/>
  <c r="B107" i="10"/>
  <c r="A107" i="10"/>
  <c r="G106" i="10"/>
  <c r="E106" i="10"/>
  <c r="D106" i="10"/>
  <c r="F106" i="10" s="1"/>
  <c r="M105" i="9" s="1"/>
  <c r="C106" i="10"/>
  <c r="B106" i="10"/>
  <c r="A106" i="10"/>
  <c r="G105" i="10"/>
  <c r="E105" i="10"/>
  <c r="D105" i="10"/>
  <c r="B105" i="10"/>
  <c r="A105" i="10"/>
  <c r="C105" i="10" s="1"/>
  <c r="G104" i="10"/>
  <c r="E104" i="10"/>
  <c r="F104" i="10" s="1"/>
  <c r="D104" i="10"/>
  <c r="B104" i="10"/>
  <c r="A104" i="10"/>
  <c r="C104" i="10" s="1"/>
  <c r="G103" i="10"/>
  <c r="F103" i="10"/>
  <c r="E103" i="10"/>
  <c r="D103" i="10"/>
  <c r="B103" i="10"/>
  <c r="A103" i="10"/>
  <c r="C103" i="10" s="1"/>
  <c r="G102" i="10"/>
  <c r="E102" i="10"/>
  <c r="D102" i="10"/>
  <c r="F102" i="10" s="1"/>
  <c r="C102" i="10"/>
  <c r="M101" i="9" s="1"/>
  <c r="B102" i="10"/>
  <c r="A102" i="10"/>
  <c r="G101" i="10"/>
  <c r="E101" i="10"/>
  <c r="D101" i="10"/>
  <c r="F101" i="10" s="1"/>
  <c r="C101" i="10"/>
  <c r="M100" i="9" s="1"/>
  <c r="B101" i="10"/>
  <c r="A101" i="10"/>
  <c r="G100" i="10"/>
  <c r="E100" i="10"/>
  <c r="D100" i="10"/>
  <c r="F100" i="10" s="1"/>
  <c r="C100" i="10"/>
  <c r="M99" i="9" s="1"/>
  <c r="B100" i="10"/>
  <c r="A100" i="10"/>
  <c r="G99" i="10"/>
  <c r="E99" i="10"/>
  <c r="D99" i="10"/>
  <c r="F99" i="10" s="1"/>
  <c r="B99" i="10"/>
  <c r="A99" i="10"/>
  <c r="C99" i="10" s="1"/>
  <c r="G98" i="10"/>
  <c r="E98" i="10"/>
  <c r="F98" i="10" s="1"/>
  <c r="D98" i="10"/>
  <c r="B98" i="10"/>
  <c r="A98" i="10"/>
  <c r="C98" i="10" s="1"/>
  <c r="G97" i="10"/>
  <c r="F97" i="10"/>
  <c r="E97" i="10"/>
  <c r="D97" i="10"/>
  <c r="B97" i="10"/>
  <c r="A97" i="10"/>
  <c r="C97" i="10" s="1"/>
  <c r="G96" i="10"/>
  <c r="E96" i="10"/>
  <c r="D96" i="10"/>
  <c r="F96" i="10" s="1"/>
  <c r="B96" i="10"/>
  <c r="A96" i="10"/>
  <c r="C96" i="10" s="1"/>
  <c r="M95" i="9" s="1"/>
  <c r="G95" i="10"/>
  <c r="E95" i="10"/>
  <c r="D95" i="10"/>
  <c r="B95" i="10"/>
  <c r="C95" i="10" s="1"/>
  <c r="A95" i="10"/>
  <c r="G94" i="10"/>
  <c r="F94" i="10"/>
  <c r="M93" i="9" s="1"/>
  <c r="E94" i="10"/>
  <c r="D94" i="10"/>
  <c r="C94" i="10"/>
  <c r="B94" i="10"/>
  <c r="A94" i="10"/>
  <c r="G93" i="10"/>
  <c r="F93" i="10"/>
  <c r="E93" i="10"/>
  <c r="D93" i="10"/>
  <c r="B93" i="10"/>
  <c r="A93" i="10"/>
  <c r="C93" i="10" s="1"/>
  <c r="G92" i="10"/>
  <c r="F92" i="10"/>
  <c r="E92" i="10"/>
  <c r="D92" i="10"/>
  <c r="B92" i="10"/>
  <c r="A92" i="10"/>
  <c r="G91" i="10"/>
  <c r="F91" i="10"/>
  <c r="E91" i="10"/>
  <c r="D91" i="10"/>
  <c r="B91" i="10"/>
  <c r="A91" i="10"/>
  <c r="C91" i="10" s="1"/>
  <c r="G90" i="10"/>
  <c r="E90" i="10"/>
  <c r="D90" i="10"/>
  <c r="F90" i="10" s="1"/>
  <c r="B90" i="10"/>
  <c r="A90" i="10"/>
  <c r="C90" i="10" s="1"/>
  <c r="G89" i="10"/>
  <c r="E89" i="10"/>
  <c r="D89" i="10"/>
  <c r="F89" i="10" s="1"/>
  <c r="C89" i="10"/>
  <c r="B89" i="10"/>
  <c r="A89" i="10"/>
  <c r="G88" i="10"/>
  <c r="E88" i="10"/>
  <c r="D88" i="10"/>
  <c r="F88" i="10" s="1"/>
  <c r="M87" i="9" s="1"/>
  <c r="C88" i="10"/>
  <c r="B88" i="10"/>
  <c r="A88" i="10"/>
  <c r="G87" i="10"/>
  <c r="F87" i="10"/>
  <c r="E87" i="10"/>
  <c r="D87" i="10"/>
  <c r="B87" i="10"/>
  <c r="A87" i="10"/>
  <c r="C87" i="10" s="1"/>
  <c r="G86" i="10"/>
  <c r="F86" i="10"/>
  <c r="E86" i="10"/>
  <c r="D86" i="10"/>
  <c r="B86" i="10"/>
  <c r="A86" i="10"/>
  <c r="G85" i="10"/>
  <c r="F85" i="10"/>
  <c r="E85" i="10"/>
  <c r="D85" i="10"/>
  <c r="B85" i="10"/>
  <c r="C85" i="10" s="1"/>
  <c r="M84" i="9" s="1"/>
  <c r="A85" i="10"/>
  <c r="G84" i="10"/>
  <c r="E84" i="10"/>
  <c r="D84" i="10"/>
  <c r="F84" i="10" s="1"/>
  <c r="C84" i="10"/>
  <c r="M83" i="9" s="1"/>
  <c r="B84" i="10"/>
  <c r="A84" i="10"/>
  <c r="G83" i="10"/>
  <c r="E83" i="10"/>
  <c r="D83" i="10"/>
  <c r="C83" i="10"/>
  <c r="B83" i="10"/>
  <c r="A83" i="10"/>
  <c r="G82" i="10"/>
  <c r="E82" i="10"/>
  <c r="D82" i="10"/>
  <c r="F82" i="10" s="1"/>
  <c r="C82" i="10"/>
  <c r="B82" i="10"/>
  <c r="A82" i="10"/>
  <c r="G81" i="10"/>
  <c r="E81" i="10"/>
  <c r="D81" i="10"/>
  <c r="B81" i="10"/>
  <c r="A81" i="10"/>
  <c r="C81" i="10" s="1"/>
  <c r="G80" i="10"/>
  <c r="E80" i="10"/>
  <c r="F80" i="10" s="1"/>
  <c r="M79" i="9" s="1"/>
  <c r="D80" i="10"/>
  <c r="B80" i="10"/>
  <c r="A80" i="10"/>
  <c r="C80" i="10" s="1"/>
  <c r="G79" i="10"/>
  <c r="F79" i="10"/>
  <c r="E79" i="10"/>
  <c r="D79" i="10"/>
  <c r="B79" i="10"/>
  <c r="A79" i="10"/>
  <c r="C79" i="10" s="1"/>
  <c r="G78" i="10"/>
  <c r="E78" i="10"/>
  <c r="D78" i="10"/>
  <c r="F78" i="10" s="1"/>
  <c r="B78" i="10"/>
  <c r="A78" i="10"/>
  <c r="C78" i="10" s="1"/>
  <c r="G77" i="10"/>
  <c r="E77" i="10"/>
  <c r="D77" i="10"/>
  <c r="F77" i="10" s="1"/>
  <c r="B77" i="10"/>
  <c r="C77" i="10" s="1"/>
  <c r="M76" i="9" s="1"/>
  <c r="A77" i="10"/>
  <c r="G76" i="10"/>
  <c r="F76" i="10"/>
  <c r="E76" i="10"/>
  <c r="D76" i="10"/>
  <c r="C76" i="10"/>
  <c r="B76" i="10"/>
  <c r="A76" i="10"/>
  <c r="G75" i="10"/>
  <c r="F75" i="10"/>
  <c r="E75" i="10"/>
  <c r="D75" i="10"/>
  <c r="B75" i="10"/>
  <c r="A75" i="10"/>
  <c r="C75" i="10" s="1"/>
  <c r="G74" i="10"/>
  <c r="F74" i="10"/>
  <c r="E74" i="10"/>
  <c r="D74" i="10"/>
  <c r="B74" i="10"/>
  <c r="A74" i="10"/>
  <c r="G73" i="10"/>
  <c r="F73" i="10"/>
  <c r="E73" i="10"/>
  <c r="D73" i="10"/>
  <c r="B73" i="10"/>
  <c r="A73" i="10"/>
  <c r="C73" i="10" s="1"/>
  <c r="G72" i="10"/>
  <c r="E72" i="10"/>
  <c r="D72" i="10"/>
  <c r="F72" i="10" s="1"/>
  <c r="B72" i="10"/>
  <c r="A72" i="10"/>
  <c r="C72" i="10" s="1"/>
  <c r="M71" i="9" s="1"/>
  <c r="G71" i="10"/>
  <c r="E71" i="10"/>
  <c r="D71" i="10"/>
  <c r="F71" i="10" s="1"/>
  <c r="C71" i="10"/>
  <c r="B71" i="10"/>
  <c r="A71" i="10"/>
  <c r="G70" i="10"/>
  <c r="E70" i="10"/>
  <c r="D70" i="10"/>
  <c r="F70" i="10" s="1"/>
  <c r="C70" i="10"/>
  <c r="B70" i="10"/>
  <c r="A70" i="10"/>
  <c r="G69" i="10"/>
  <c r="F69" i="10"/>
  <c r="E69" i="10"/>
  <c r="D69" i="10"/>
  <c r="B69" i="10"/>
  <c r="A69" i="10"/>
  <c r="C69" i="10" s="1"/>
  <c r="G68" i="10"/>
  <c r="F68" i="10"/>
  <c r="E68" i="10"/>
  <c r="D68" i="10"/>
  <c r="B68" i="10"/>
  <c r="A68" i="10"/>
  <c r="C68" i="10" s="1"/>
  <c r="G67" i="10"/>
  <c r="F67" i="10"/>
  <c r="E67" i="10"/>
  <c r="D67" i="10"/>
  <c r="B67" i="10"/>
  <c r="C67" i="10" s="1"/>
  <c r="M66" i="9" s="1"/>
  <c r="A67" i="10"/>
  <c r="G66" i="10"/>
  <c r="E66" i="10"/>
  <c r="D66" i="10"/>
  <c r="F66" i="10" s="1"/>
  <c r="B66" i="10"/>
  <c r="C66" i="10" s="1"/>
  <c r="M65" i="9" s="1"/>
  <c r="A66" i="10"/>
  <c r="G65" i="10"/>
  <c r="E65" i="10"/>
  <c r="D65" i="10"/>
  <c r="F65" i="10" s="1"/>
  <c r="C65" i="10"/>
  <c r="M64" i="9" s="1"/>
  <c r="B65" i="10"/>
  <c r="A65" i="10"/>
  <c r="G64" i="10"/>
  <c r="E64" i="10"/>
  <c r="D64" i="10"/>
  <c r="F64" i="10" s="1"/>
  <c r="B64" i="10"/>
  <c r="A64" i="10"/>
  <c r="C64" i="10" s="1"/>
  <c r="M63" i="9" s="1"/>
  <c r="G63" i="10"/>
  <c r="F63" i="10"/>
  <c r="E63" i="10"/>
  <c r="D63" i="10"/>
  <c r="C63" i="10"/>
  <c r="B63" i="10"/>
  <c r="A63" i="10"/>
  <c r="G62" i="10"/>
  <c r="F62" i="10"/>
  <c r="E62" i="10"/>
  <c r="D62" i="10"/>
  <c r="B62" i="10"/>
  <c r="A62" i="10"/>
  <c r="C62" i="10" s="1"/>
  <c r="G61" i="10"/>
  <c r="E61" i="10"/>
  <c r="D61" i="10"/>
  <c r="F61" i="10" s="1"/>
  <c r="B61" i="10"/>
  <c r="A61" i="10"/>
  <c r="C61" i="10" s="1"/>
  <c r="G60" i="10"/>
  <c r="F60" i="10"/>
  <c r="E60" i="10"/>
  <c r="D60" i="10"/>
  <c r="B60" i="10"/>
  <c r="C60" i="10" s="1"/>
  <c r="M59" i="9" s="1"/>
  <c r="A60" i="10"/>
  <c r="G59" i="10"/>
  <c r="E59" i="10"/>
  <c r="D59" i="10"/>
  <c r="F59" i="10" s="1"/>
  <c r="C59" i="10"/>
  <c r="M58" i="9" s="1"/>
  <c r="B59" i="10"/>
  <c r="A59" i="10"/>
  <c r="G58" i="10"/>
  <c r="E58" i="10"/>
  <c r="D58" i="10"/>
  <c r="F58" i="10" s="1"/>
  <c r="B58" i="10"/>
  <c r="A58" i="10"/>
  <c r="C58" i="10" s="1"/>
  <c r="M57" i="9" s="1"/>
  <c r="G57" i="10"/>
  <c r="F57" i="10"/>
  <c r="E57" i="10"/>
  <c r="D57" i="10"/>
  <c r="C57" i="10"/>
  <c r="B57" i="10"/>
  <c r="A57" i="10"/>
  <c r="G56" i="10"/>
  <c r="F56" i="10"/>
  <c r="E56" i="10"/>
  <c r="D56" i="10"/>
  <c r="B56" i="10"/>
  <c r="A56" i="10"/>
  <c r="C56" i="10" s="1"/>
  <c r="G55" i="10"/>
  <c r="E55" i="10"/>
  <c r="D55" i="10"/>
  <c r="F55" i="10" s="1"/>
  <c r="B55" i="10"/>
  <c r="A55" i="10"/>
  <c r="C55" i="10" s="1"/>
  <c r="G54" i="10"/>
  <c r="F54" i="10"/>
  <c r="E54" i="10"/>
  <c r="D54" i="10"/>
  <c r="B54" i="10"/>
  <c r="C54" i="10" s="1"/>
  <c r="M53" i="9" s="1"/>
  <c r="A54" i="10"/>
  <c r="G53" i="10"/>
  <c r="E53" i="10"/>
  <c r="D53" i="10"/>
  <c r="F53" i="10" s="1"/>
  <c r="C53" i="10"/>
  <c r="B53" i="10"/>
  <c r="A53" i="10"/>
  <c r="G52" i="10"/>
  <c r="E52" i="10"/>
  <c r="D52" i="10"/>
  <c r="F52" i="10" s="1"/>
  <c r="B52" i="10"/>
  <c r="A52" i="10"/>
  <c r="C52" i="10" s="1"/>
  <c r="M51" i="9" s="1"/>
  <c r="G51" i="10"/>
  <c r="F51" i="10"/>
  <c r="E51" i="10"/>
  <c r="D51" i="10"/>
  <c r="C51" i="10"/>
  <c r="B51" i="10"/>
  <c r="A51" i="10"/>
  <c r="G50" i="10"/>
  <c r="F50" i="10"/>
  <c r="E50" i="10"/>
  <c r="D50" i="10"/>
  <c r="B50" i="10"/>
  <c r="A50" i="10"/>
  <c r="C50" i="10" s="1"/>
  <c r="G49" i="10"/>
  <c r="E49" i="10"/>
  <c r="D49" i="10"/>
  <c r="F49" i="10" s="1"/>
  <c r="B49" i="10"/>
  <c r="A49" i="10"/>
  <c r="C49" i="10" s="1"/>
  <c r="M48" i="9" s="1"/>
  <c r="G48" i="10"/>
  <c r="F48" i="10"/>
  <c r="E48" i="10"/>
  <c r="D48" i="10"/>
  <c r="B48" i="10"/>
  <c r="C48" i="10" s="1"/>
  <c r="M47" i="9" s="1"/>
  <c r="A48" i="10"/>
  <c r="G47" i="10"/>
  <c r="E47" i="10"/>
  <c r="D47" i="10"/>
  <c r="F47" i="10" s="1"/>
  <c r="C47" i="10"/>
  <c r="B47" i="10"/>
  <c r="A47" i="10"/>
  <c r="G46" i="10"/>
  <c r="E46" i="10"/>
  <c r="D46" i="10"/>
  <c r="F46" i="10" s="1"/>
  <c r="B46" i="10"/>
  <c r="A46" i="10"/>
  <c r="C46" i="10" s="1"/>
  <c r="G45" i="10"/>
  <c r="F45" i="10"/>
  <c r="E45" i="10"/>
  <c r="D45" i="10"/>
  <c r="C45" i="10"/>
  <c r="B45" i="10"/>
  <c r="A45" i="10"/>
  <c r="G44" i="10"/>
  <c r="F44" i="10"/>
  <c r="E44" i="10"/>
  <c r="D44" i="10"/>
  <c r="B44" i="10"/>
  <c r="A44" i="10"/>
  <c r="C44" i="10" s="1"/>
  <c r="G43" i="10"/>
  <c r="E43" i="10"/>
  <c r="D43" i="10"/>
  <c r="F43" i="10" s="1"/>
  <c r="B43" i="10"/>
  <c r="A43" i="10"/>
  <c r="C43" i="10" s="1"/>
  <c r="M42" i="9" s="1"/>
  <c r="G42" i="10"/>
  <c r="F42" i="10"/>
  <c r="E42" i="10"/>
  <c r="D42" i="10"/>
  <c r="B42" i="10"/>
  <c r="C42" i="10" s="1"/>
  <c r="M41" i="9" s="1"/>
  <c r="A42" i="10"/>
  <c r="G41" i="10"/>
  <c r="E41" i="10"/>
  <c r="D41" i="10"/>
  <c r="F41" i="10" s="1"/>
  <c r="C41" i="10"/>
  <c r="M40" i="9" s="1"/>
  <c r="B41" i="10"/>
  <c r="A41" i="10"/>
  <c r="G40" i="10"/>
  <c r="E40" i="10"/>
  <c r="D40" i="10"/>
  <c r="F40" i="10" s="1"/>
  <c r="B40" i="10"/>
  <c r="A40" i="10"/>
  <c r="C40" i="10" s="1"/>
  <c r="G39" i="10"/>
  <c r="F39" i="10"/>
  <c r="E39" i="10"/>
  <c r="D39" i="10"/>
  <c r="C39" i="10"/>
  <c r="B39" i="10"/>
  <c r="A39" i="10"/>
  <c r="G38" i="10"/>
  <c r="F38" i="10"/>
  <c r="E38" i="10"/>
  <c r="D38" i="10"/>
  <c r="B38" i="10"/>
  <c r="A38" i="10"/>
  <c r="C38" i="10" s="1"/>
  <c r="G37" i="10"/>
  <c r="E37" i="10"/>
  <c r="D37" i="10"/>
  <c r="F37" i="10" s="1"/>
  <c r="B37" i="10"/>
  <c r="A37" i="10"/>
  <c r="C37" i="10" s="1"/>
  <c r="M36" i="9" s="1"/>
  <c r="G36" i="10"/>
  <c r="F36" i="10"/>
  <c r="E36" i="10"/>
  <c r="D36" i="10"/>
  <c r="B36" i="10"/>
  <c r="C36" i="10" s="1"/>
  <c r="M35" i="9" s="1"/>
  <c r="A36" i="10"/>
  <c r="G35" i="10"/>
  <c r="E35" i="10"/>
  <c r="D35" i="10"/>
  <c r="F35" i="10" s="1"/>
  <c r="C35" i="10"/>
  <c r="M34" i="9" s="1"/>
  <c r="B35" i="10"/>
  <c r="A35" i="10"/>
  <c r="G34" i="10"/>
  <c r="E34" i="10"/>
  <c r="D34" i="10"/>
  <c r="F34" i="10" s="1"/>
  <c r="B34" i="10"/>
  <c r="A34" i="10"/>
  <c r="C34" i="10" s="1"/>
  <c r="M33" i="9" s="1"/>
  <c r="G33" i="10"/>
  <c r="F33" i="10"/>
  <c r="E33" i="10"/>
  <c r="D33" i="10"/>
  <c r="C33" i="10"/>
  <c r="B33" i="10"/>
  <c r="A33" i="10"/>
  <c r="G32" i="10"/>
  <c r="F32" i="10"/>
  <c r="E32" i="10"/>
  <c r="D32" i="10"/>
  <c r="B32" i="10"/>
  <c r="A32" i="10"/>
  <c r="C32" i="10" s="1"/>
  <c r="G31" i="10"/>
  <c r="E31" i="10"/>
  <c r="D31" i="10"/>
  <c r="F31" i="10" s="1"/>
  <c r="B31" i="10"/>
  <c r="A31" i="10"/>
  <c r="C31" i="10" s="1"/>
  <c r="M30" i="9" s="1"/>
  <c r="G30" i="10"/>
  <c r="F30" i="10"/>
  <c r="E30" i="10"/>
  <c r="D30" i="10"/>
  <c r="B30" i="10"/>
  <c r="C30" i="10" s="1"/>
  <c r="M29" i="9" s="1"/>
  <c r="A30" i="10"/>
  <c r="G29" i="10"/>
  <c r="E29" i="10"/>
  <c r="D29" i="10"/>
  <c r="F29" i="10" s="1"/>
  <c r="C29" i="10"/>
  <c r="M28" i="9" s="1"/>
  <c r="B29" i="10"/>
  <c r="A29" i="10"/>
  <c r="G28" i="10"/>
  <c r="E28" i="10"/>
  <c r="D28" i="10"/>
  <c r="F28" i="10" s="1"/>
  <c r="B28" i="10"/>
  <c r="A28" i="10"/>
  <c r="C28" i="10" s="1"/>
  <c r="M27" i="9" s="1"/>
  <c r="G27" i="10"/>
  <c r="F27" i="10"/>
  <c r="E27" i="10"/>
  <c r="D27" i="10"/>
  <c r="C27" i="10"/>
  <c r="B27" i="10"/>
  <c r="A27" i="10"/>
  <c r="G26" i="10"/>
  <c r="F26" i="10"/>
  <c r="E26" i="10"/>
  <c r="D26" i="10"/>
  <c r="B26" i="10"/>
  <c r="A26" i="10"/>
  <c r="C26" i="10" s="1"/>
  <c r="G25" i="10"/>
  <c r="E25" i="10"/>
  <c r="D25" i="10"/>
  <c r="F25" i="10" s="1"/>
  <c r="B25" i="10"/>
  <c r="A25" i="10"/>
  <c r="C25" i="10" s="1"/>
  <c r="G24" i="10"/>
  <c r="F24" i="10"/>
  <c r="E24" i="10"/>
  <c r="D24" i="10"/>
  <c r="B24" i="10"/>
  <c r="C24" i="10" s="1"/>
  <c r="M23" i="9" s="1"/>
  <c r="A24" i="10"/>
  <c r="G23" i="10"/>
  <c r="E23" i="10"/>
  <c r="D23" i="10"/>
  <c r="F23" i="10" s="1"/>
  <c r="C23" i="10"/>
  <c r="M22" i="9" s="1"/>
  <c r="B23" i="10"/>
  <c r="A23" i="10"/>
  <c r="G22" i="10"/>
  <c r="E22" i="10"/>
  <c r="D22" i="10"/>
  <c r="F22" i="10" s="1"/>
  <c r="B22" i="10"/>
  <c r="A22" i="10"/>
  <c r="C22" i="10" s="1"/>
  <c r="M21" i="9" s="1"/>
  <c r="G21" i="10"/>
  <c r="F21" i="10"/>
  <c r="E21" i="10"/>
  <c r="D21" i="10"/>
  <c r="C21" i="10"/>
  <c r="B21" i="10"/>
  <c r="A21" i="10"/>
  <c r="G20" i="10"/>
  <c r="F20" i="10"/>
  <c r="E20" i="10"/>
  <c r="D20" i="10"/>
  <c r="B20" i="10"/>
  <c r="A20" i="10"/>
  <c r="C20" i="10" s="1"/>
  <c r="G19" i="10"/>
  <c r="E19" i="10"/>
  <c r="D19" i="10"/>
  <c r="F19" i="10" s="1"/>
  <c r="B19" i="10"/>
  <c r="A19" i="10"/>
  <c r="C19" i="10" s="1"/>
  <c r="G18" i="10"/>
  <c r="F18" i="10"/>
  <c r="E18" i="10"/>
  <c r="D18" i="10"/>
  <c r="B18" i="10"/>
  <c r="C18" i="10" s="1"/>
  <c r="M17" i="9" s="1"/>
  <c r="A18" i="10"/>
  <c r="G17" i="10"/>
  <c r="E17" i="10"/>
  <c r="D17" i="10"/>
  <c r="F17" i="10" s="1"/>
  <c r="C17" i="10"/>
  <c r="M16" i="9" s="1"/>
  <c r="B17" i="10"/>
  <c r="A17" i="10"/>
  <c r="G16" i="10"/>
  <c r="E16" i="10"/>
  <c r="D16" i="10"/>
  <c r="F16" i="10" s="1"/>
  <c r="B16" i="10"/>
  <c r="A16" i="10"/>
  <c r="C16" i="10" s="1"/>
  <c r="M15" i="9" s="1"/>
  <c r="G15" i="10"/>
  <c r="F15" i="10"/>
  <c r="E15" i="10"/>
  <c r="D15" i="10"/>
  <c r="C15" i="10"/>
  <c r="B15" i="10"/>
  <c r="A15" i="10"/>
  <c r="G14" i="10"/>
  <c r="F14" i="10"/>
  <c r="E14" i="10"/>
  <c r="D14" i="10"/>
  <c r="B14" i="10"/>
  <c r="A14" i="10"/>
  <c r="C14" i="10" s="1"/>
  <c r="G13" i="10"/>
  <c r="E13" i="10"/>
  <c r="D13" i="10"/>
  <c r="F13" i="10" s="1"/>
  <c r="B13" i="10"/>
  <c r="A13" i="10"/>
  <c r="C13" i="10" s="1"/>
  <c r="G12" i="10"/>
  <c r="F12" i="10"/>
  <c r="E12" i="10"/>
  <c r="D12" i="10"/>
  <c r="B12" i="10"/>
  <c r="C12" i="10" s="1"/>
  <c r="M12" i="9" s="1"/>
  <c r="A12" i="10"/>
  <c r="G11" i="10"/>
  <c r="E11" i="10"/>
  <c r="D11" i="10"/>
  <c r="F11" i="10" s="1"/>
  <c r="C11" i="10"/>
  <c r="M11" i="9" s="1"/>
  <c r="B11" i="10"/>
  <c r="A11" i="10"/>
  <c r="G10" i="10"/>
  <c r="E10" i="10"/>
  <c r="D10" i="10"/>
  <c r="F10" i="10" s="1"/>
  <c r="B10" i="10"/>
  <c r="A10" i="10"/>
  <c r="C10" i="10" s="1"/>
  <c r="M10" i="9" s="1"/>
  <c r="G9" i="10"/>
  <c r="F9" i="10"/>
  <c r="E9" i="10"/>
  <c r="D9" i="10"/>
  <c r="C9" i="10"/>
  <c r="B9" i="10"/>
  <c r="A9" i="10"/>
  <c r="G8" i="10"/>
  <c r="F8" i="10"/>
  <c r="E8" i="10"/>
  <c r="D8" i="10"/>
  <c r="B8" i="10"/>
  <c r="A8" i="10"/>
  <c r="C8" i="10" s="1"/>
  <c r="G7" i="10"/>
  <c r="E7" i="10"/>
  <c r="D7" i="10"/>
  <c r="F7" i="10" s="1"/>
  <c r="B7" i="10"/>
  <c r="A7" i="10"/>
  <c r="C7" i="10" s="1"/>
  <c r="M7" i="9" s="1"/>
  <c r="G6" i="10"/>
  <c r="F6" i="10"/>
  <c r="E6" i="10"/>
  <c r="D6" i="10"/>
  <c r="B6" i="10"/>
  <c r="C6" i="10" s="1"/>
  <c r="M6" i="9" s="1"/>
  <c r="A6" i="10"/>
  <c r="G5" i="10"/>
  <c r="E5" i="10"/>
  <c r="D5" i="10"/>
  <c r="F5" i="10" s="1"/>
  <c r="C5" i="10"/>
  <c r="M5" i="9" s="1"/>
  <c r="B5" i="10"/>
  <c r="A5" i="10"/>
  <c r="V4" i="10"/>
  <c r="P4" i="10"/>
  <c r="O4" i="10" a="1"/>
  <c r="O4" i="10"/>
  <c r="S4" i="10" s="1"/>
  <c r="M4" i="10"/>
  <c r="I4" i="10"/>
  <c r="G4" i="10"/>
  <c r="F4" i="10"/>
  <c r="E4" i="10"/>
  <c r="D4" i="10"/>
  <c r="B4" i="10"/>
  <c r="A4" i="10"/>
  <c r="C4" i="10" s="1"/>
  <c r="G3" i="10"/>
  <c r="E3" i="10"/>
  <c r="D3" i="10"/>
  <c r="B3" i="10"/>
  <c r="A3" i="10"/>
  <c r="C3" i="10" s="1"/>
  <c r="G2" i="10"/>
  <c r="F2" i="10"/>
  <c r="E2" i="10"/>
  <c r="D2" i="10"/>
  <c r="B2" i="10"/>
  <c r="C2" i="10" s="1"/>
  <c r="A2" i="10"/>
  <c r="N4" i="10"/>
  <c r="M124" i="9"/>
  <c r="M121" i="9"/>
  <c r="M120" i="9"/>
  <c r="M118" i="9"/>
  <c r="M117" i="9"/>
  <c r="M116" i="9"/>
  <c r="M115" i="9"/>
  <c r="M114" i="9"/>
  <c r="M112" i="9"/>
  <c r="M111" i="9"/>
  <c r="M110" i="9"/>
  <c r="M108" i="9"/>
  <c r="M103" i="9"/>
  <c r="M102" i="9"/>
  <c r="M98" i="9"/>
  <c r="M97" i="9"/>
  <c r="M96" i="9"/>
  <c r="M90" i="9"/>
  <c r="M88" i="9"/>
  <c r="M86" i="9"/>
  <c r="M81" i="9"/>
  <c r="M78" i="9"/>
  <c r="M75" i="9"/>
  <c r="M74" i="9"/>
  <c r="M72" i="9"/>
  <c r="M70" i="9"/>
  <c r="M69" i="9"/>
  <c r="M68" i="9"/>
  <c r="M67" i="9"/>
  <c r="M62" i="9"/>
  <c r="M61" i="9"/>
  <c r="M60" i="9"/>
  <c r="M56" i="9"/>
  <c r="M55" i="9"/>
  <c r="M54" i="9"/>
  <c r="M52" i="9"/>
  <c r="M50" i="9"/>
  <c r="M49" i="9"/>
  <c r="M46" i="9"/>
  <c r="M45" i="9"/>
  <c r="M44" i="9"/>
  <c r="M43" i="9"/>
  <c r="M39" i="9"/>
  <c r="M38" i="9"/>
  <c r="M37" i="9"/>
  <c r="M32" i="9"/>
  <c r="M31" i="9"/>
  <c r="M26" i="9"/>
  <c r="M25" i="9"/>
  <c r="M24" i="9"/>
  <c r="M20" i="9"/>
  <c r="M19" i="9"/>
  <c r="M18" i="9"/>
  <c r="M14" i="9"/>
  <c r="M13" i="9"/>
  <c r="M9" i="9"/>
  <c r="M8" i="9"/>
  <c r="M2" i="9"/>
  <c r="G215" i="8"/>
  <c r="E215" i="8"/>
  <c r="D215" i="8"/>
  <c r="F215" i="8" s="1"/>
  <c r="C215" i="8"/>
  <c r="B215" i="8"/>
  <c r="A215" i="8"/>
  <c r="G214" i="8"/>
  <c r="E214" i="8"/>
  <c r="D214" i="8"/>
  <c r="F214" i="8" s="1"/>
  <c r="C214" i="8"/>
  <c r="B214" i="8"/>
  <c r="A214" i="8"/>
  <c r="G213" i="8"/>
  <c r="E213" i="8"/>
  <c r="D213" i="8"/>
  <c r="F213" i="8" s="1"/>
  <c r="C213" i="8"/>
  <c r="B213" i="8"/>
  <c r="A213" i="8"/>
  <c r="G212" i="8"/>
  <c r="E212" i="8"/>
  <c r="D212" i="8"/>
  <c r="F212" i="8" s="1"/>
  <c r="B212" i="8"/>
  <c r="A212" i="8"/>
  <c r="C212" i="8" s="1"/>
  <c r="G211" i="8"/>
  <c r="F211" i="8"/>
  <c r="M211" i="7" s="1"/>
  <c r="E211" i="8"/>
  <c r="D211" i="8"/>
  <c r="B211" i="8"/>
  <c r="A211" i="8"/>
  <c r="C211" i="8" s="1"/>
  <c r="G210" i="8"/>
  <c r="F210" i="8"/>
  <c r="E210" i="8"/>
  <c r="D210" i="8"/>
  <c r="B210" i="8"/>
  <c r="A210" i="8"/>
  <c r="C210" i="8" s="1"/>
  <c r="G209" i="8"/>
  <c r="F209" i="8"/>
  <c r="E209" i="8"/>
  <c r="D209" i="8"/>
  <c r="B209" i="8"/>
  <c r="A209" i="8"/>
  <c r="C209" i="8" s="1"/>
  <c r="G208" i="8"/>
  <c r="M208" i="7" s="1"/>
  <c r="E208" i="8"/>
  <c r="D208" i="8"/>
  <c r="F208" i="8" s="1"/>
  <c r="B208" i="8"/>
  <c r="A208" i="8"/>
  <c r="C208" i="8" s="1"/>
  <c r="G207" i="8"/>
  <c r="E207" i="8"/>
  <c r="D207" i="8"/>
  <c r="F207" i="8" s="1"/>
  <c r="B207" i="8"/>
  <c r="C207" i="8" s="1"/>
  <c r="A207" i="8"/>
  <c r="G206" i="8"/>
  <c r="E206" i="8"/>
  <c r="D206" i="8"/>
  <c r="F206" i="8" s="1"/>
  <c r="C206" i="8"/>
  <c r="B206" i="8"/>
  <c r="A206" i="8"/>
  <c r="G205" i="8"/>
  <c r="E205" i="8"/>
  <c r="D205" i="8"/>
  <c r="F205" i="8" s="1"/>
  <c r="B205" i="8"/>
  <c r="A205" i="8"/>
  <c r="G204" i="8"/>
  <c r="E204" i="8"/>
  <c r="F204" i="8" s="1"/>
  <c r="D204" i="8"/>
  <c r="C204" i="8"/>
  <c r="M204" i="7" s="1"/>
  <c r="B204" i="8"/>
  <c r="A204" i="8"/>
  <c r="G203" i="8"/>
  <c r="E203" i="8"/>
  <c r="D203" i="8"/>
  <c r="F203" i="8" s="1"/>
  <c r="B203" i="8"/>
  <c r="A203" i="8"/>
  <c r="C203" i="8" s="1"/>
  <c r="M203" i="7" s="1"/>
  <c r="G202" i="8"/>
  <c r="E202" i="8"/>
  <c r="D202" i="8"/>
  <c r="F202" i="8" s="1"/>
  <c r="B202" i="8"/>
  <c r="A202" i="8"/>
  <c r="C202" i="8" s="1"/>
  <c r="M202" i="7" s="1"/>
  <c r="G201" i="8"/>
  <c r="E201" i="8"/>
  <c r="F201" i="8" s="1"/>
  <c r="D201" i="8"/>
  <c r="B201" i="8"/>
  <c r="C201" i="8" s="1"/>
  <c r="A201" i="8"/>
  <c r="G200" i="8"/>
  <c r="F200" i="8"/>
  <c r="E200" i="8"/>
  <c r="D200" i="8"/>
  <c r="B200" i="8"/>
  <c r="A200" i="8"/>
  <c r="C200" i="8" s="1"/>
  <c r="M200" i="7" s="1"/>
  <c r="G199" i="8"/>
  <c r="M199" i="7" s="1"/>
  <c r="E199" i="8"/>
  <c r="D199" i="8"/>
  <c r="F199" i="8" s="1"/>
  <c r="B199" i="8"/>
  <c r="A199" i="8"/>
  <c r="C199" i="8" s="1"/>
  <c r="G198" i="8"/>
  <c r="E198" i="8"/>
  <c r="F198" i="8" s="1"/>
  <c r="D198" i="8"/>
  <c r="B198" i="8"/>
  <c r="A198" i="8"/>
  <c r="C198" i="8" s="1"/>
  <c r="G197" i="8"/>
  <c r="E197" i="8"/>
  <c r="D197" i="8"/>
  <c r="F197" i="8" s="1"/>
  <c r="B197" i="8"/>
  <c r="C197" i="8" s="1"/>
  <c r="A197" i="8"/>
  <c r="G196" i="8"/>
  <c r="E196" i="8"/>
  <c r="D196" i="8"/>
  <c r="F196" i="8" s="1"/>
  <c r="B196" i="8"/>
  <c r="C196" i="8" s="1"/>
  <c r="M196" i="7" s="1"/>
  <c r="A196" i="8"/>
  <c r="G195" i="8"/>
  <c r="E195" i="8"/>
  <c r="D195" i="8"/>
  <c r="F195" i="8" s="1"/>
  <c r="M195" i="7" s="1"/>
  <c r="C195" i="8"/>
  <c r="B195" i="8"/>
  <c r="A195" i="8"/>
  <c r="G194" i="8"/>
  <c r="E194" i="8"/>
  <c r="D194" i="8"/>
  <c r="B194" i="8"/>
  <c r="A194" i="8"/>
  <c r="C194" i="8" s="1"/>
  <c r="G193" i="8"/>
  <c r="E193" i="8"/>
  <c r="F193" i="8" s="1"/>
  <c r="D193" i="8"/>
  <c r="B193" i="8"/>
  <c r="A193" i="8"/>
  <c r="C193" i="8" s="1"/>
  <c r="G192" i="8"/>
  <c r="E192" i="8"/>
  <c r="F192" i="8" s="1"/>
  <c r="D192" i="8"/>
  <c r="B192" i="8"/>
  <c r="A192" i="8"/>
  <c r="C192" i="8" s="1"/>
  <c r="G191" i="8"/>
  <c r="F191" i="8"/>
  <c r="E191" i="8"/>
  <c r="D191" i="8"/>
  <c r="B191" i="8"/>
  <c r="A191" i="8"/>
  <c r="C191" i="8" s="1"/>
  <c r="G190" i="8"/>
  <c r="E190" i="8"/>
  <c r="D190" i="8"/>
  <c r="F190" i="8" s="1"/>
  <c r="B190" i="8"/>
  <c r="A190" i="8"/>
  <c r="C190" i="8" s="1"/>
  <c r="G189" i="8"/>
  <c r="E189" i="8"/>
  <c r="D189" i="8"/>
  <c r="F189" i="8" s="1"/>
  <c r="B189" i="8"/>
  <c r="C189" i="8" s="1"/>
  <c r="M189" i="7" s="1"/>
  <c r="A189" i="8"/>
  <c r="G188" i="8"/>
  <c r="E188" i="8"/>
  <c r="D188" i="8"/>
  <c r="F188" i="8" s="1"/>
  <c r="C188" i="8"/>
  <c r="B188" i="8"/>
  <c r="A188" i="8"/>
  <c r="G187" i="8"/>
  <c r="E187" i="8"/>
  <c r="D187" i="8"/>
  <c r="F187" i="8" s="1"/>
  <c r="B187" i="8"/>
  <c r="A187" i="8"/>
  <c r="G186" i="8"/>
  <c r="E186" i="8"/>
  <c r="D186" i="8"/>
  <c r="F186" i="8" s="1"/>
  <c r="C186" i="8"/>
  <c r="B186" i="8"/>
  <c r="A186" i="8"/>
  <c r="G185" i="8"/>
  <c r="E185" i="8"/>
  <c r="D185" i="8"/>
  <c r="F185" i="8" s="1"/>
  <c r="B185" i="8"/>
  <c r="A185" i="8"/>
  <c r="C185" i="8" s="1"/>
  <c r="G184" i="8"/>
  <c r="F184" i="8"/>
  <c r="M184" i="7" s="1"/>
  <c r="E184" i="8"/>
  <c r="D184" i="8"/>
  <c r="B184" i="8"/>
  <c r="A184" i="8"/>
  <c r="C184" i="8" s="1"/>
  <c r="G183" i="8"/>
  <c r="F183" i="8"/>
  <c r="E183" i="8"/>
  <c r="D183" i="8"/>
  <c r="B183" i="8"/>
  <c r="A183" i="8"/>
  <c r="C183" i="8" s="1"/>
  <c r="G182" i="8"/>
  <c r="M182" i="7" s="1"/>
  <c r="E182" i="8"/>
  <c r="D182" i="8"/>
  <c r="F182" i="8" s="1"/>
  <c r="B182" i="8"/>
  <c r="A182" i="8"/>
  <c r="C182" i="8" s="1"/>
  <c r="G181" i="8"/>
  <c r="E181" i="8"/>
  <c r="D181" i="8"/>
  <c r="F181" i="8" s="1"/>
  <c r="B181" i="8"/>
  <c r="C181" i="8" s="1"/>
  <c r="A181" i="8"/>
  <c r="G180" i="8"/>
  <c r="E180" i="8"/>
  <c r="D180" i="8"/>
  <c r="F180" i="8" s="1"/>
  <c r="C180" i="8"/>
  <c r="B180" i="8"/>
  <c r="A180" i="8"/>
  <c r="G179" i="8"/>
  <c r="E179" i="8"/>
  <c r="D179" i="8"/>
  <c r="B179" i="8"/>
  <c r="A179" i="8"/>
  <c r="C179" i="8" s="1"/>
  <c r="G178" i="8"/>
  <c r="E178" i="8"/>
  <c r="F178" i="8" s="1"/>
  <c r="M178" i="7" s="1"/>
  <c r="D178" i="8"/>
  <c r="B178" i="8"/>
  <c r="A178" i="8"/>
  <c r="C178" i="8" s="1"/>
  <c r="G177" i="8"/>
  <c r="F177" i="8"/>
  <c r="E177" i="8"/>
  <c r="D177" i="8"/>
  <c r="B177" i="8"/>
  <c r="A177" i="8"/>
  <c r="C177" i="8" s="1"/>
  <c r="G176" i="8"/>
  <c r="E176" i="8"/>
  <c r="D176" i="8"/>
  <c r="F176" i="8" s="1"/>
  <c r="B176" i="8"/>
  <c r="A176" i="8"/>
  <c r="G175" i="8"/>
  <c r="E175" i="8"/>
  <c r="D175" i="8"/>
  <c r="F175" i="8" s="1"/>
  <c r="B175" i="8"/>
  <c r="C175" i="8" s="1"/>
  <c r="M175" i="7" s="1"/>
  <c r="A175" i="8"/>
  <c r="G174" i="8"/>
  <c r="E174" i="8"/>
  <c r="D174" i="8"/>
  <c r="F174" i="8" s="1"/>
  <c r="C174" i="8"/>
  <c r="B174" i="8"/>
  <c r="A174" i="8"/>
  <c r="G173" i="8"/>
  <c r="E173" i="8"/>
  <c r="D173" i="8"/>
  <c r="B173" i="8"/>
  <c r="A173" i="8"/>
  <c r="C173" i="8" s="1"/>
  <c r="G172" i="8"/>
  <c r="E172" i="8"/>
  <c r="F172" i="8" s="1"/>
  <c r="D172" i="8"/>
  <c r="B172" i="8"/>
  <c r="A172" i="8"/>
  <c r="C172" i="8" s="1"/>
  <c r="M172" i="7" s="1"/>
  <c r="G171" i="8"/>
  <c r="F171" i="8"/>
  <c r="E171" i="8"/>
  <c r="D171" i="8"/>
  <c r="B171" i="8"/>
  <c r="A171" i="8"/>
  <c r="C171" i="8" s="1"/>
  <c r="M171" i="7" s="1"/>
  <c r="G170" i="8"/>
  <c r="E170" i="8"/>
  <c r="D170" i="8"/>
  <c r="F170" i="8" s="1"/>
  <c r="B170" i="8"/>
  <c r="A170" i="8"/>
  <c r="C170" i="8" s="1"/>
  <c r="M170" i="7" s="1"/>
  <c r="G169" i="8"/>
  <c r="E169" i="8"/>
  <c r="D169" i="8"/>
  <c r="F169" i="8" s="1"/>
  <c r="C169" i="8"/>
  <c r="B169" i="8"/>
  <c r="A169" i="8"/>
  <c r="G168" i="8"/>
  <c r="E168" i="8"/>
  <c r="D168" i="8"/>
  <c r="F168" i="8" s="1"/>
  <c r="C168" i="8"/>
  <c r="B168" i="8"/>
  <c r="A168" i="8"/>
  <c r="G167" i="8"/>
  <c r="E167" i="8"/>
  <c r="D167" i="8"/>
  <c r="F167" i="8" s="1"/>
  <c r="B167" i="8"/>
  <c r="A167" i="8"/>
  <c r="C167" i="8" s="1"/>
  <c r="G166" i="8"/>
  <c r="F166" i="8"/>
  <c r="M166" i="7" s="1"/>
  <c r="E166" i="8"/>
  <c r="D166" i="8"/>
  <c r="B166" i="8"/>
  <c r="A166" i="8"/>
  <c r="C166" i="8" s="1"/>
  <c r="G165" i="8"/>
  <c r="F165" i="8"/>
  <c r="M165" i="7" s="1"/>
  <c r="E165" i="8"/>
  <c r="D165" i="8"/>
  <c r="B165" i="8"/>
  <c r="A165" i="8"/>
  <c r="C165" i="8" s="1"/>
  <c r="G164" i="8"/>
  <c r="E164" i="8"/>
  <c r="D164" i="8"/>
  <c r="F164" i="8" s="1"/>
  <c r="B164" i="8"/>
  <c r="A164" i="8"/>
  <c r="C164" i="8" s="1"/>
  <c r="M164" i="7" s="1"/>
  <c r="G163" i="8"/>
  <c r="E163" i="8"/>
  <c r="D163" i="8"/>
  <c r="F163" i="8" s="1"/>
  <c r="B163" i="8"/>
  <c r="C163" i="8" s="1"/>
  <c r="M163" i="7" s="1"/>
  <c r="A163" i="8"/>
  <c r="G162" i="8"/>
  <c r="E162" i="8"/>
  <c r="D162" i="8"/>
  <c r="F162" i="8" s="1"/>
  <c r="C162" i="8"/>
  <c r="B162" i="8"/>
  <c r="A162" i="8"/>
  <c r="G161" i="8"/>
  <c r="E161" i="8"/>
  <c r="D161" i="8"/>
  <c r="B161" i="8"/>
  <c r="A161" i="8"/>
  <c r="C161" i="8" s="1"/>
  <c r="G160" i="8"/>
  <c r="E160" i="8"/>
  <c r="F160" i="8" s="1"/>
  <c r="M160" i="7" s="1"/>
  <c r="D160" i="8"/>
  <c r="B160" i="8"/>
  <c r="A160" i="8"/>
  <c r="C160" i="8" s="1"/>
  <c r="G159" i="8"/>
  <c r="F159" i="8"/>
  <c r="E159" i="8"/>
  <c r="D159" i="8"/>
  <c r="B159" i="8"/>
  <c r="A159" i="8"/>
  <c r="C159" i="8" s="1"/>
  <c r="G158" i="8"/>
  <c r="E158" i="8"/>
  <c r="D158" i="8"/>
  <c r="F158" i="8" s="1"/>
  <c r="B158" i="8"/>
  <c r="A158" i="8"/>
  <c r="G157" i="8"/>
  <c r="E157" i="8"/>
  <c r="D157" i="8"/>
  <c r="F157" i="8" s="1"/>
  <c r="C157" i="8"/>
  <c r="B157" i="8"/>
  <c r="A157" i="8"/>
  <c r="G156" i="8"/>
  <c r="E156" i="8"/>
  <c r="D156" i="8"/>
  <c r="F156" i="8" s="1"/>
  <c r="C156" i="8"/>
  <c r="B156" i="8"/>
  <c r="A156" i="8"/>
  <c r="G155" i="8"/>
  <c r="E155" i="8"/>
  <c r="D155" i="8"/>
  <c r="B155" i="8"/>
  <c r="A155" i="8"/>
  <c r="C155" i="8" s="1"/>
  <c r="G154" i="8"/>
  <c r="E154" i="8"/>
  <c r="F154" i="8" s="1"/>
  <c r="D154" i="8"/>
  <c r="B154" i="8"/>
  <c r="A154" i="8"/>
  <c r="C154" i="8" s="1"/>
  <c r="G153" i="8"/>
  <c r="F153" i="8"/>
  <c r="E153" i="8"/>
  <c r="D153" i="8"/>
  <c r="B153" i="8"/>
  <c r="A153" i="8"/>
  <c r="C153" i="8" s="1"/>
  <c r="M153" i="7" s="1"/>
  <c r="G152" i="8"/>
  <c r="E152" i="8"/>
  <c r="D152" i="8"/>
  <c r="F152" i="8" s="1"/>
  <c r="B152" i="8"/>
  <c r="A152" i="8"/>
  <c r="C152" i="8" s="1"/>
  <c r="M152" i="7" s="1"/>
  <c r="G151" i="8"/>
  <c r="E151" i="8"/>
  <c r="D151" i="8"/>
  <c r="F151" i="8" s="1"/>
  <c r="C151" i="8"/>
  <c r="B151" i="8"/>
  <c r="A151" i="8"/>
  <c r="G150" i="8"/>
  <c r="E150" i="8"/>
  <c r="D150" i="8"/>
  <c r="F150" i="8" s="1"/>
  <c r="C150" i="8"/>
  <c r="B150" i="8"/>
  <c r="A150" i="8"/>
  <c r="G149" i="8"/>
  <c r="E149" i="8"/>
  <c r="D149" i="8"/>
  <c r="F149" i="8" s="1"/>
  <c r="B149" i="8"/>
  <c r="A149" i="8"/>
  <c r="C149" i="8" s="1"/>
  <c r="G148" i="8"/>
  <c r="F148" i="8"/>
  <c r="M148" i="7" s="1"/>
  <c r="E148" i="8"/>
  <c r="D148" i="8"/>
  <c r="B148" i="8"/>
  <c r="A148" i="8"/>
  <c r="C148" i="8" s="1"/>
  <c r="G147" i="8"/>
  <c r="F147" i="8"/>
  <c r="M147" i="7" s="1"/>
  <c r="E147" i="8"/>
  <c r="D147" i="8"/>
  <c r="B147" i="8"/>
  <c r="A147" i="8"/>
  <c r="C147" i="8" s="1"/>
  <c r="G146" i="8"/>
  <c r="E146" i="8"/>
  <c r="D146" i="8"/>
  <c r="F146" i="8" s="1"/>
  <c r="B146" i="8"/>
  <c r="A146" i="8"/>
  <c r="C146" i="8" s="1"/>
  <c r="M146" i="7" s="1"/>
  <c r="G145" i="8"/>
  <c r="E145" i="8"/>
  <c r="D145" i="8"/>
  <c r="F145" i="8" s="1"/>
  <c r="B145" i="8"/>
  <c r="C145" i="8" s="1"/>
  <c r="A145" i="8"/>
  <c r="G144" i="8"/>
  <c r="E144" i="8"/>
  <c r="D144" i="8"/>
  <c r="F144" i="8" s="1"/>
  <c r="C144" i="8"/>
  <c r="B144" i="8"/>
  <c r="A144" i="8"/>
  <c r="G143" i="8"/>
  <c r="E143" i="8"/>
  <c r="D143" i="8"/>
  <c r="B143" i="8"/>
  <c r="A143" i="8"/>
  <c r="C143" i="8" s="1"/>
  <c r="G142" i="8"/>
  <c r="E142" i="8"/>
  <c r="F142" i="8" s="1"/>
  <c r="M142" i="7" s="1"/>
  <c r="D142" i="8"/>
  <c r="B142" i="8"/>
  <c r="A142" i="8"/>
  <c r="C142" i="8" s="1"/>
  <c r="G141" i="8"/>
  <c r="F141" i="8"/>
  <c r="E141" i="8"/>
  <c r="D141" i="8"/>
  <c r="B141" i="8"/>
  <c r="A141" i="8"/>
  <c r="C141" i="8" s="1"/>
  <c r="G140" i="8"/>
  <c r="E140" i="8"/>
  <c r="D140" i="8"/>
  <c r="F140" i="8" s="1"/>
  <c r="B140" i="8"/>
  <c r="A140" i="8"/>
  <c r="G139" i="8"/>
  <c r="E139" i="8"/>
  <c r="D139" i="8"/>
  <c r="F139" i="8" s="1"/>
  <c r="B139" i="8"/>
  <c r="C139" i="8" s="1"/>
  <c r="M139" i="7" s="1"/>
  <c r="A139" i="8"/>
  <c r="G138" i="8"/>
  <c r="E138" i="8"/>
  <c r="D138" i="8"/>
  <c r="F138" i="8" s="1"/>
  <c r="C138" i="8"/>
  <c r="M138" i="7" s="1"/>
  <c r="B138" i="8"/>
  <c r="A138" i="8"/>
  <c r="G137" i="8"/>
  <c r="E137" i="8"/>
  <c r="D137" i="8"/>
  <c r="B137" i="8"/>
  <c r="A137" i="8"/>
  <c r="C137" i="8" s="1"/>
  <c r="G136" i="8"/>
  <c r="E136" i="8"/>
  <c r="F136" i="8" s="1"/>
  <c r="D136" i="8"/>
  <c r="B136" i="8"/>
  <c r="A136" i="8"/>
  <c r="C136" i="8" s="1"/>
  <c r="M136" i="7" s="1"/>
  <c r="G135" i="8"/>
  <c r="F135" i="8"/>
  <c r="E135" i="8"/>
  <c r="D135" i="8"/>
  <c r="B135" i="8"/>
  <c r="A135" i="8"/>
  <c r="C135" i="8" s="1"/>
  <c r="M135" i="7" s="1"/>
  <c r="G134" i="8"/>
  <c r="E134" i="8"/>
  <c r="D134" i="8"/>
  <c r="F134" i="8" s="1"/>
  <c r="B134" i="8"/>
  <c r="A134" i="8"/>
  <c r="C134" i="8" s="1"/>
  <c r="M134" i="7" s="1"/>
  <c r="G133" i="8"/>
  <c r="E133" i="8"/>
  <c r="D133" i="8"/>
  <c r="F133" i="8" s="1"/>
  <c r="C133" i="8"/>
  <c r="B133" i="8"/>
  <c r="A133" i="8"/>
  <c r="G132" i="8"/>
  <c r="E132" i="8"/>
  <c r="D132" i="8"/>
  <c r="F132" i="8" s="1"/>
  <c r="C132" i="8"/>
  <c r="B132" i="8"/>
  <c r="A132" i="8"/>
  <c r="G131" i="8"/>
  <c r="E131" i="8"/>
  <c r="D131" i="8"/>
  <c r="F131" i="8" s="1"/>
  <c r="B131" i="8"/>
  <c r="A131" i="8"/>
  <c r="C131" i="8" s="1"/>
  <c r="G130" i="8"/>
  <c r="F130" i="8"/>
  <c r="M130" i="7" s="1"/>
  <c r="E130" i="8"/>
  <c r="D130" i="8"/>
  <c r="B130" i="8"/>
  <c r="A130" i="8"/>
  <c r="C130" i="8" s="1"/>
  <c r="G129" i="8"/>
  <c r="F129" i="8"/>
  <c r="M129" i="7" s="1"/>
  <c r="E129" i="8"/>
  <c r="D129" i="8"/>
  <c r="B129" i="8"/>
  <c r="A129" i="8"/>
  <c r="C129" i="8" s="1"/>
  <c r="G128" i="8"/>
  <c r="E128" i="8"/>
  <c r="D128" i="8"/>
  <c r="F128" i="8" s="1"/>
  <c r="B128" i="8"/>
  <c r="A128" i="8"/>
  <c r="C128" i="8" s="1"/>
  <c r="M128" i="7" s="1"/>
  <c r="G127" i="8"/>
  <c r="E127" i="8"/>
  <c r="D127" i="8"/>
  <c r="F127" i="8" s="1"/>
  <c r="B127" i="8"/>
  <c r="C127" i="8" s="1"/>
  <c r="M127" i="7" s="1"/>
  <c r="A127" i="8"/>
  <c r="G126" i="8"/>
  <c r="E126" i="8"/>
  <c r="D126" i="8"/>
  <c r="F126" i="8" s="1"/>
  <c r="C126" i="8"/>
  <c r="B126" i="8"/>
  <c r="A126" i="8"/>
  <c r="G125" i="8"/>
  <c r="E125" i="8"/>
  <c r="D125" i="8"/>
  <c r="B125" i="8"/>
  <c r="A125" i="8"/>
  <c r="C125" i="8" s="1"/>
  <c r="G124" i="8"/>
  <c r="E124" i="8"/>
  <c r="F124" i="8" s="1"/>
  <c r="M124" i="7" s="1"/>
  <c r="D124" i="8"/>
  <c r="B124" i="8"/>
  <c r="A124" i="8"/>
  <c r="C124" i="8" s="1"/>
  <c r="G123" i="8"/>
  <c r="F123" i="8"/>
  <c r="E123" i="8"/>
  <c r="D123" i="8"/>
  <c r="B123" i="8"/>
  <c r="A123" i="8"/>
  <c r="C123" i="8" s="1"/>
  <c r="G122" i="8"/>
  <c r="E122" i="8"/>
  <c r="D122" i="8"/>
  <c r="F122" i="8" s="1"/>
  <c r="B122" i="8"/>
  <c r="A122" i="8"/>
  <c r="G121" i="8"/>
  <c r="E121" i="8"/>
  <c r="D121" i="8"/>
  <c r="F121" i="8" s="1"/>
  <c r="C121" i="8"/>
  <c r="M121" i="7" s="1"/>
  <c r="B121" i="8"/>
  <c r="A121" i="8"/>
  <c r="G120" i="8"/>
  <c r="E120" i="8"/>
  <c r="D120" i="8"/>
  <c r="F120" i="8" s="1"/>
  <c r="C120" i="8"/>
  <c r="B120" i="8"/>
  <c r="A120" i="8"/>
  <c r="G119" i="8"/>
  <c r="E119" i="8"/>
  <c r="D119" i="8"/>
  <c r="B119" i="8"/>
  <c r="A119" i="8"/>
  <c r="C119" i="8" s="1"/>
  <c r="G118" i="8"/>
  <c r="E118" i="8"/>
  <c r="F118" i="8" s="1"/>
  <c r="D118" i="8"/>
  <c r="B118" i="8"/>
  <c r="A118" i="8"/>
  <c r="C118" i="8" s="1"/>
  <c r="G117" i="8"/>
  <c r="F117" i="8"/>
  <c r="E117" i="8"/>
  <c r="D117" i="8"/>
  <c r="B117" i="8"/>
  <c r="A117" i="8"/>
  <c r="C117" i="8" s="1"/>
  <c r="M117" i="7" s="1"/>
  <c r="G116" i="8"/>
  <c r="E116" i="8"/>
  <c r="D116" i="8"/>
  <c r="F116" i="8" s="1"/>
  <c r="B116" i="8"/>
  <c r="A116" i="8"/>
  <c r="C116" i="8" s="1"/>
  <c r="M116" i="7" s="1"/>
  <c r="G115" i="8"/>
  <c r="E115" i="8"/>
  <c r="D115" i="8"/>
  <c r="F115" i="8" s="1"/>
  <c r="C115" i="8"/>
  <c r="B115" i="8"/>
  <c r="A115" i="8"/>
  <c r="G114" i="8"/>
  <c r="E114" i="8"/>
  <c r="D114" i="8"/>
  <c r="F114" i="8" s="1"/>
  <c r="C114" i="8"/>
  <c r="B114" i="8"/>
  <c r="A114" i="8"/>
  <c r="G113" i="8"/>
  <c r="E113" i="8"/>
  <c r="D113" i="8"/>
  <c r="F113" i="8" s="1"/>
  <c r="B113" i="8"/>
  <c r="A113" i="8"/>
  <c r="C113" i="8" s="1"/>
  <c r="G112" i="8"/>
  <c r="F112" i="8"/>
  <c r="M112" i="7" s="1"/>
  <c r="E112" i="8"/>
  <c r="D112" i="8"/>
  <c r="B112" i="8"/>
  <c r="A112" i="8"/>
  <c r="C112" i="8" s="1"/>
  <c r="G111" i="8"/>
  <c r="F111" i="8"/>
  <c r="M111" i="7" s="1"/>
  <c r="E111" i="8"/>
  <c r="D111" i="8"/>
  <c r="B111" i="8"/>
  <c r="A111" i="8"/>
  <c r="C111" i="8" s="1"/>
  <c r="G110" i="8"/>
  <c r="E110" i="8"/>
  <c r="D110" i="8"/>
  <c r="F110" i="8" s="1"/>
  <c r="B110" i="8"/>
  <c r="A110" i="8"/>
  <c r="C110" i="8" s="1"/>
  <c r="M110" i="7" s="1"/>
  <c r="G109" i="8"/>
  <c r="E109" i="8"/>
  <c r="D109" i="8"/>
  <c r="F109" i="8" s="1"/>
  <c r="M109" i="7" s="1"/>
  <c r="B109" i="8"/>
  <c r="C109" i="8" s="1"/>
  <c r="A109" i="8"/>
  <c r="G108" i="8"/>
  <c r="E108" i="8"/>
  <c r="D108" i="8"/>
  <c r="F108" i="8" s="1"/>
  <c r="M108" i="7" s="1"/>
  <c r="C108" i="8"/>
  <c r="B108" i="8"/>
  <c r="A108" i="8"/>
  <c r="G107" i="8"/>
  <c r="E107" i="8"/>
  <c r="D107" i="8"/>
  <c r="B107" i="8"/>
  <c r="A107" i="8"/>
  <c r="C107" i="8" s="1"/>
  <c r="G106" i="8"/>
  <c r="E106" i="8"/>
  <c r="F106" i="8" s="1"/>
  <c r="M106" i="7" s="1"/>
  <c r="D106" i="8"/>
  <c r="B106" i="8"/>
  <c r="A106" i="8"/>
  <c r="C106" i="8" s="1"/>
  <c r="G105" i="8"/>
  <c r="F105" i="8"/>
  <c r="E105" i="8"/>
  <c r="D105" i="8"/>
  <c r="B105" i="8"/>
  <c r="A105" i="8"/>
  <c r="C105" i="8" s="1"/>
  <c r="G104" i="8"/>
  <c r="E104" i="8"/>
  <c r="D104" i="8"/>
  <c r="F104" i="8" s="1"/>
  <c r="B104" i="8"/>
  <c r="A104" i="8"/>
  <c r="G103" i="8"/>
  <c r="E103" i="8"/>
  <c r="D103" i="8"/>
  <c r="F103" i="8" s="1"/>
  <c r="B103" i="8"/>
  <c r="C103" i="8" s="1"/>
  <c r="M103" i="7" s="1"/>
  <c r="A103" i="8"/>
  <c r="G102" i="8"/>
  <c r="E102" i="8"/>
  <c r="D102" i="8"/>
  <c r="F102" i="8" s="1"/>
  <c r="C102" i="8"/>
  <c r="M102" i="7" s="1"/>
  <c r="B102" i="8"/>
  <c r="A102" i="8"/>
  <c r="G101" i="8"/>
  <c r="E101" i="8"/>
  <c r="D101" i="8"/>
  <c r="C101" i="8"/>
  <c r="B101" i="8"/>
  <c r="A101" i="8"/>
  <c r="G100" i="8"/>
  <c r="F100" i="8"/>
  <c r="E100" i="8"/>
  <c r="D100" i="8"/>
  <c r="B100" i="8"/>
  <c r="A100" i="8"/>
  <c r="C100" i="8" s="1"/>
  <c r="G99" i="8"/>
  <c r="F99" i="8"/>
  <c r="E99" i="8"/>
  <c r="D99" i="8"/>
  <c r="B99" i="8"/>
  <c r="A99" i="8"/>
  <c r="C99" i="8" s="1"/>
  <c r="G98" i="8"/>
  <c r="F98" i="8"/>
  <c r="E98" i="8"/>
  <c r="D98" i="8"/>
  <c r="B98" i="8"/>
  <c r="A98" i="8"/>
  <c r="G97" i="8"/>
  <c r="E97" i="8"/>
  <c r="D97" i="8"/>
  <c r="F97" i="8" s="1"/>
  <c r="B97" i="8"/>
  <c r="C97" i="8" s="1"/>
  <c r="M97" i="7" s="1"/>
  <c r="A97" i="8"/>
  <c r="G96" i="8"/>
  <c r="E96" i="8"/>
  <c r="D96" i="8"/>
  <c r="F96" i="8" s="1"/>
  <c r="C96" i="8"/>
  <c r="B96" i="8"/>
  <c r="A96" i="8"/>
  <c r="G95" i="8"/>
  <c r="E95" i="8"/>
  <c r="D95" i="8"/>
  <c r="C95" i="8"/>
  <c r="B95" i="8"/>
  <c r="A95" i="8"/>
  <c r="G94" i="8"/>
  <c r="F94" i="8"/>
  <c r="E94" i="8"/>
  <c r="D94" i="8"/>
  <c r="B94" i="8"/>
  <c r="A94" i="8"/>
  <c r="C94" i="8" s="1"/>
  <c r="G93" i="8"/>
  <c r="F93" i="8"/>
  <c r="E93" i="8"/>
  <c r="D93" i="8"/>
  <c r="B93" i="8"/>
  <c r="A93" i="8"/>
  <c r="C93" i="8" s="1"/>
  <c r="G92" i="8"/>
  <c r="F92" i="8"/>
  <c r="E92" i="8"/>
  <c r="D92" i="8"/>
  <c r="B92" i="8"/>
  <c r="A92" i="8"/>
  <c r="G91" i="8"/>
  <c r="E91" i="8"/>
  <c r="D91" i="8"/>
  <c r="F91" i="8" s="1"/>
  <c r="B91" i="8"/>
  <c r="C91" i="8" s="1"/>
  <c r="M91" i="7" s="1"/>
  <c r="A91" i="8"/>
  <c r="G90" i="8"/>
  <c r="E90" i="8"/>
  <c r="D90" i="8"/>
  <c r="F90" i="8" s="1"/>
  <c r="C90" i="8"/>
  <c r="M90" i="7" s="1"/>
  <c r="B90" i="8"/>
  <c r="A90" i="8"/>
  <c r="G89" i="8"/>
  <c r="E89" i="8"/>
  <c r="D89" i="8"/>
  <c r="B89" i="8"/>
  <c r="A89" i="8"/>
  <c r="C89" i="8" s="1"/>
  <c r="G88" i="8"/>
  <c r="E88" i="8"/>
  <c r="F88" i="8" s="1"/>
  <c r="D88" i="8"/>
  <c r="B88" i="8"/>
  <c r="A88" i="8"/>
  <c r="C88" i="8" s="1"/>
  <c r="M88" i="7" s="1"/>
  <c r="G87" i="8"/>
  <c r="F87" i="8"/>
  <c r="E87" i="8"/>
  <c r="D87" i="8"/>
  <c r="B87" i="8"/>
  <c r="A87" i="8"/>
  <c r="C87" i="8" s="1"/>
  <c r="M87" i="7" s="1"/>
  <c r="G86" i="8"/>
  <c r="F86" i="8"/>
  <c r="E86" i="8"/>
  <c r="D86" i="8"/>
  <c r="B86" i="8"/>
  <c r="A86" i="8"/>
  <c r="C86" i="8" s="1"/>
  <c r="M86" i="7" s="1"/>
  <c r="G85" i="8"/>
  <c r="E85" i="8"/>
  <c r="D85" i="8"/>
  <c r="F85" i="8" s="1"/>
  <c r="B85" i="8"/>
  <c r="C85" i="8" s="1"/>
  <c r="A85" i="8"/>
  <c r="G84" i="8"/>
  <c r="E84" i="8"/>
  <c r="D84" i="8"/>
  <c r="F84" i="8" s="1"/>
  <c r="C84" i="8"/>
  <c r="B84" i="8"/>
  <c r="A84" i="8"/>
  <c r="G83" i="8"/>
  <c r="E83" i="8"/>
  <c r="D83" i="8"/>
  <c r="F83" i="8" s="1"/>
  <c r="C83" i="8"/>
  <c r="B83" i="8"/>
  <c r="A83" i="8"/>
  <c r="G82" i="8"/>
  <c r="E82" i="8"/>
  <c r="F82" i="8" s="1"/>
  <c r="D82" i="8"/>
  <c r="B82" i="8"/>
  <c r="A82" i="8"/>
  <c r="C82" i="8" s="1"/>
  <c r="G81" i="8"/>
  <c r="F81" i="8"/>
  <c r="E81" i="8"/>
  <c r="D81" i="8"/>
  <c r="B81" i="8"/>
  <c r="A81" i="8"/>
  <c r="C81" i="8" s="1"/>
  <c r="M81" i="7" s="1"/>
  <c r="G80" i="8"/>
  <c r="F80" i="8"/>
  <c r="E80" i="8"/>
  <c r="D80" i="8"/>
  <c r="B80" i="8"/>
  <c r="A80" i="8"/>
  <c r="G79" i="8"/>
  <c r="E79" i="8"/>
  <c r="D79" i="8"/>
  <c r="F79" i="8" s="1"/>
  <c r="B79" i="8"/>
  <c r="C79" i="8" s="1"/>
  <c r="A79" i="8"/>
  <c r="G78" i="8"/>
  <c r="E78" i="8"/>
  <c r="D78" i="8"/>
  <c r="F78" i="8" s="1"/>
  <c r="C78" i="8"/>
  <c r="B78" i="8"/>
  <c r="A78" i="8"/>
  <c r="G77" i="8"/>
  <c r="E77" i="8"/>
  <c r="D77" i="8"/>
  <c r="F77" i="8" s="1"/>
  <c r="B77" i="8"/>
  <c r="A77" i="8"/>
  <c r="C77" i="8" s="1"/>
  <c r="M77" i="7" s="1"/>
  <c r="G76" i="8"/>
  <c r="E76" i="8"/>
  <c r="F76" i="8" s="1"/>
  <c r="D76" i="8"/>
  <c r="B76" i="8"/>
  <c r="A76" i="8"/>
  <c r="C76" i="8" s="1"/>
  <c r="M76" i="7" s="1"/>
  <c r="G75" i="8"/>
  <c r="F75" i="8"/>
  <c r="E75" i="8"/>
  <c r="D75" i="8"/>
  <c r="B75" i="8"/>
  <c r="A75" i="8"/>
  <c r="C75" i="8" s="1"/>
  <c r="M75" i="7" s="1"/>
  <c r="G74" i="8"/>
  <c r="F74" i="8"/>
  <c r="E74" i="8"/>
  <c r="D74" i="8"/>
  <c r="B74" i="8"/>
  <c r="A74" i="8"/>
  <c r="C74" i="8" s="1"/>
  <c r="M74" i="7" s="1"/>
  <c r="G73" i="8"/>
  <c r="E73" i="8"/>
  <c r="D73" i="8"/>
  <c r="F73" i="8" s="1"/>
  <c r="C73" i="8"/>
  <c r="B73" i="8"/>
  <c r="A73" i="8"/>
  <c r="G72" i="8"/>
  <c r="E72" i="8"/>
  <c r="D72" i="8"/>
  <c r="F72" i="8" s="1"/>
  <c r="C72" i="8"/>
  <c r="B72" i="8"/>
  <c r="A72" i="8"/>
  <c r="G71" i="8"/>
  <c r="E71" i="8"/>
  <c r="D71" i="8"/>
  <c r="F71" i="8" s="1"/>
  <c r="C71" i="8"/>
  <c r="B71" i="8"/>
  <c r="A71" i="8"/>
  <c r="G70" i="8"/>
  <c r="E70" i="8"/>
  <c r="F70" i="8" s="1"/>
  <c r="D70" i="8"/>
  <c r="B70" i="8"/>
  <c r="A70" i="8"/>
  <c r="C70" i="8" s="1"/>
  <c r="M70" i="7" s="1"/>
  <c r="G69" i="8"/>
  <c r="F69" i="8"/>
  <c r="E69" i="8"/>
  <c r="D69" i="8"/>
  <c r="B69" i="8"/>
  <c r="A69" i="8"/>
  <c r="C69" i="8" s="1"/>
  <c r="G68" i="8"/>
  <c r="E68" i="8"/>
  <c r="D68" i="8"/>
  <c r="F68" i="8" s="1"/>
  <c r="B68" i="8"/>
  <c r="A68" i="8"/>
  <c r="G67" i="8"/>
  <c r="E67" i="8"/>
  <c r="D67" i="8"/>
  <c r="F67" i="8" s="1"/>
  <c r="B67" i="8"/>
  <c r="C67" i="8" s="1"/>
  <c r="A67" i="8"/>
  <c r="G66" i="8"/>
  <c r="E66" i="8"/>
  <c r="D66" i="8"/>
  <c r="F66" i="8" s="1"/>
  <c r="C66" i="8"/>
  <c r="B66" i="8"/>
  <c r="A66" i="8"/>
  <c r="G65" i="8"/>
  <c r="E65" i="8"/>
  <c r="D65" i="8"/>
  <c r="B65" i="8"/>
  <c r="A65" i="8"/>
  <c r="C65" i="8" s="1"/>
  <c r="G64" i="8"/>
  <c r="E64" i="8"/>
  <c r="F64" i="8" s="1"/>
  <c r="M64" i="7" s="1"/>
  <c r="D64" i="8"/>
  <c r="B64" i="8"/>
  <c r="A64" i="8"/>
  <c r="C64" i="8" s="1"/>
  <c r="G63" i="8"/>
  <c r="F63" i="8"/>
  <c r="M63" i="7" s="1"/>
  <c r="E63" i="8"/>
  <c r="D63" i="8"/>
  <c r="B63" i="8"/>
  <c r="A63" i="8"/>
  <c r="C63" i="8" s="1"/>
  <c r="G62" i="8"/>
  <c r="E62" i="8"/>
  <c r="D62" i="8"/>
  <c r="F62" i="8" s="1"/>
  <c r="B62" i="8"/>
  <c r="A62" i="8"/>
  <c r="C62" i="8" s="1"/>
  <c r="G61" i="8"/>
  <c r="E61" i="8"/>
  <c r="D61" i="8"/>
  <c r="F61" i="8" s="1"/>
  <c r="C61" i="8"/>
  <c r="M61" i="7" s="1"/>
  <c r="B61" i="8"/>
  <c r="A61" i="8"/>
  <c r="G60" i="8"/>
  <c r="E60" i="8"/>
  <c r="D60" i="8"/>
  <c r="F60" i="8" s="1"/>
  <c r="C60" i="8"/>
  <c r="M60" i="7" s="1"/>
  <c r="B60" i="8"/>
  <c r="A60" i="8"/>
  <c r="G59" i="8"/>
  <c r="E59" i="8"/>
  <c r="D59" i="8"/>
  <c r="F59" i="8" s="1"/>
  <c r="M59" i="7" s="1"/>
  <c r="B59" i="8"/>
  <c r="A59" i="8"/>
  <c r="C59" i="8" s="1"/>
  <c r="G58" i="8"/>
  <c r="F58" i="8"/>
  <c r="E58" i="8"/>
  <c r="D58" i="8"/>
  <c r="B58" i="8"/>
  <c r="A58" i="8"/>
  <c r="C58" i="8" s="1"/>
  <c r="G57" i="8"/>
  <c r="F57" i="8"/>
  <c r="E57" i="8"/>
  <c r="D57" i="8"/>
  <c r="B57" i="8"/>
  <c r="A57" i="8"/>
  <c r="C57" i="8" s="1"/>
  <c r="G56" i="8"/>
  <c r="E56" i="8"/>
  <c r="D56" i="8"/>
  <c r="F56" i="8" s="1"/>
  <c r="B56" i="8"/>
  <c r="A56" i="8"/>
  <c r="C56" i="8" s="1"/>
  <c r="M56" i="7" s="1"/>
  <c r="G55" i="8"/>
  <c r="E55" i="8"/>
  <c r="D55" i="8"/>
  <c r="F55" i="8" s="1"/>
  <c r="B55" i="8"/>
  <c r="C55" i="8" s="1"/>
  <c r="A55" i="8"/>
  <c r="G54" i="8"/>
  <c r="E54" i="8"/>
  <c r="D54" i="8"/>
  <c r="F54" i="8" s="1"/>
  <c r="C54" i="8"/>
  <c r="B54" i="8"/>
  <c r="A54" i="8"/>
  <c r="G53" i="8"/>
  <c r="E53" i="8"/>
  <c r="D53" i="8"/>
  <c r="F53" i="8" s="1"/>
  <c r="B53" i="8"/>
  <c r="A53" i="8"/>
  <c r="C53" i="8" s="1"/>
  <c r="M53" i="7" s="1"/>
  <c r="G52" i="8"/>
  <c r="E52" i="8"/>
  <c r="F52" i="8" s="1"/>
  <c r="D52" i="8"/>
  <c r="B52" i="8"/>
  <c r="A52" i="8"/>
  <c r="C52" i="8" s="1"/>
  <c r="G51" i="8"/>
  <c r="F51" i="8"/>
  <c r="E51" i="8"/>
  <c r="D51" i="8"/>
  <c r="B51" i="8"/>
  <c r="A51" i="8"/>
  <c r="C51" i="8" s="1"/>
  <c r="M51" i="7" s="1"/>
  <c r="G50" i="8"/>
  <c r="E50" i="8"/>
  <c r="D50" i="8"/>
  <c r="F50" i="8" s="1"/>
  <c r="B50" i="8"/>
  <c r="A50" i="8"/>
  <c r="G49" i="8"/>
  <c r="E49" i="8"/>
  <c r="D49" i="8"/>
  <c r="F49" i="8" s="1"/>
  <c r="B49" i="8"/>
  <c r="C49" i="8" s="1"/>
  <c r="M49" i="7" s="1"/>
  <c r="A49" i="8"/>
  <c r="G48" i="8"/>
  <c r="E48" i="8"/>
  <c r="D48" i="8"/>
  <c r="F48" i="8" s="1"/>
  <c r="C48" i="8"/>
  <c r="B48" i="8"/>
  <c r="A48" i="8"/>
  <c r="G47" i="8"/>
  <c r="E47" i="8"/>
  <c r="D47" i="8"/>
  <c r="B47" i="8"/>
  <c r="A47" i="8"/>
  <c r="C47" i="8" s="1"/>
  <c r="G46" i="8"/>
  <c r="E46" i="8"/>
  <c r="F46" i="8" s="1"/>
  <c r="M46" i="7" s="1"/>
  <c r="D46" i="8"/>
  <c r="B46" i="8"/>
  <c r="A46" i="8"/>
  <c r="C46" i="8" s="1"/>
  <c r="G45" i="8"/>
  <c r="F45" i="8"/>
  <c r="M45" i="7" s="1"/>
  <c r="E45" i="8"/>
  <c r="D45" i="8"/>
  <c r="B45" i="8"/>
  <c r="A45" i="8"/>
  <c r="C45" i="8" s="1"/>
  <c r="G44" i="8"/>
  <c r="E44" i="8"/>
  <c r="D44" i="8"/>
  <c r="F44" i="8" s="1"/>
  <c r="B44" i="8"/>
  <c r="A44" i="8"/>
  <c r="C44" i="8" s="1"/>
  <c r="G43" i="8"/>
  <c r="E43" i="8"/>
  <c r="D43" i="8"/>
  <c r="F43" i="8" s="1"/>
  <c r="C43" i="8"/>
  <c r="M43" i="7" s="1"/>
  <c r="B43" i="8"/>
  <c r="A43" i="8"/>
  <c r="G42" i="8"/>
  <c r="E42" i="8"/>
  <c r="D42" i="8"/>
  <c r="F42" i="8" s="1"/>
  <c r="C42" i="8"/>
  <c r="B42" i="8"/>
  <c r="A42" i="8"/>
  <c r="G41" i="8"/>
  <c r="E41" i="8"/>
  <c r="D41" i="8"/>
  <c r="F41" i="8" s="1"/>
  <c r="M41" i="7" s="1"/>
  <c r="B41" i="8"/>
  <c r="A41" i="8"/>
  <c r="C41" i="8" s="1"/>
  <c r="G40" i="8"/>
  <c r="F40" i="8"/>
  <c r="E40" i="8"/>
  <c r="D40" i="8"/>
  <c r="B40" i="8"/>
  <c r="A40" i="8"/>
  <c r="C40" i="8" s="1"/>
  <c r="G39" i="8"/>
  <c r="F39" i="8"/>
  <c r="E39" i="8"/>
  <c r="D39" i="8"/>
  <c r="B39" i="8"/>
  <c r="A39" i="8"/>
  <c r="C39" i="8" s="1"/>
  <c r="G38" i="8"/>
  <c r="E38" i="8"/>
  <c r="D38" i="8"/>
  <c r="F38" i="8" s="1"/>
  <c r="B38" i="8"/>
  <c r="A38" i="8"/>
  <c r="C38" i="8" s="1"/>
  <c r="M38" i="7" s="1"/>
  <c r="G37" i="8"/>
  <c r="E37" i="8"/>
  <c r="D37" i="8"/>
  <c r="F37" i="8" s="1"/>
  <c r="B37" i="8"/>
  <c r="C37" i="8" s="1"/>
  <c r="M37" i="7" s="1"/>
  <c r="A37" i="8"/>
  <c r="G36" i="8"/>
  <c r="E36" i="8"/>
  <c r="D36" i="8"/>
  <c r="F36" i="8" s="1"/>
  <c r="C36" i="8"/>
  <c r="B36" i="8"/>
  <c r="A36" i="8"/>
  <c r="G35" i="8"/>
  <c r="E35" i="8"/>
  <c r="D35" i="8"/>
  <c r="F35" i="8" s="1"/>
  <c r="B35" i="8"/>
  <c r="A35" i="8"/>
  <c r="C35" i="8" s="1"/>
  <c r="M35" i="7" s="1"/>
  <c r="G34" i="8"/>
  <c r="E34" i="8"/>
  <c r="F34" i="8" s="1"/>
  <c r="D34" i="8"/>
  <c r="B34" i="8"/>
  <c r="A34" i="8"/>
  <c r="C34" i="8" s="1"/>
  <c r="M34" i="7" s="1"/>
  <c r="G33" i="8"/>
  <c r="F33" i="8"/>
  <c r="E33" i="8"/>
  <c r="D33" i="8"/>
  <c r="B33" i="8"/>
  <c r="A33" i="8"/>
  <c r="C33" i="8" s="1"/>
  <c r="G32" i="8"/>
  <c r="E32" i="8"/>
  <c r="D32" i="8"/>
  <c r="F32" i="8" s="1"/>
  <c r="B32" i="8"/>
  <c r="A32" i="8"/>
  <c r="G31" i="8"/>
  <c r="E31" i="8"/>
  <c r="D31" i="8"/>
  <c r="F31" i="8" s="1"/>
  <c r="B31" i="8"/>
  <c r="C31" i="8" s="1"/>
  <c r="M31" i="7" s="1"/>
  <c r="A31" i="8"/>
  <c r="G30" i="8"/>
  <c r="E30" i="8"/>
  <c r="D30" i="8"/>
  <c r="F30" i="8" s="1"/>
  <c r="C30" i="8"/>
  <c r="B30" i="8"/>
  <c r="A30" i="8"/>
  <c r="G29" i="8"/>
  <c r="E29" i="8"/>
  <c r="D29" i="8"/>
  <c r="B29" i="8"/>
  <c r="A29" i="8"/>
  <c r="C29" i="8" s="1"/>
  <c r="G28" i="8"/>
  <c r="E28" i="8"/>
  <c r="F28" i="8" s="1"/>
  <c r="M28" i="7" s="1"/>
  <c r="D28" i="8"/>
  <c r="B28" i="8"/>
  <c r="A28" i="8"/>
  <c r="C28" i="8" s="1"/>
  <c r="G27" i="8"/>
  <c r="F27" i="8"/>
  <c r="M27" i="7" s="1"/>
  <c r="E27" i="8"/>
  <c r="D27" i="8"/>
  <c r="B27" i="8"/>
  <c r="A27" i="8"/>
  <c r="C27" i="8" s="1"/>
  <c r="G26" i="8"/>
  <c r="E26" i="8"/>
  <c r="D26" i="8"/>
  <c r="F26" i="8" s="1"/>
  <c r="B26" i="8"/>
  <c r="A26" i="8"/>
  <c r="C26" i="8" s="1"/>
  <c r="G25" i="8"/>
  <c r="E25" i="8"/>
  <c r="F25" i="8" s="1"/>
  <c r="D25" i="8"/>
  <c r="C25" i="8"/>
  <c r="B25" i="8"/>
  <c r="A25" i="8"/>
  <c r="G24" i="8"/>
  <c r="E24" i="8"/>
  <c r="D24" i="8"/>
  <c r="F24" i="8" s="1"/>
  <c r="C24" i="8"/>
  <c r="M24" i="7" s="1"/>
  <c r="B24" i="8"/>
  <c r="A24" i="8"/>
  <c r="G23" i="8"/>
  <c r="E23" i="8"/>
  <c r="D23" i="8"/>
  <c r="F23" i="8" s="1"/>
  <c r="M23" i="7" s="1"/>
  <c r="B23" i="8"/>
  <c r="A23" i="8"/>
  <c r="C23" i="8" s="1"/>
  <c r="G22" i="8"/>
  <c r="F22" i="8"/>
  <c r="E22" i="8"/>
  <c r="D22" i="8"/>
  <c r="B22" i="8"/>
  <c r="A22" i="8"/>
  <c r="C22" i="8" s="1"/>
  <c r="G21" i="8"/>
  <c r="F21" i="8"/>
  <c r="E21" i="8"/>
  <c r="D21" i="8"/>
  <c r="B21" i="8"/>
  <c r="A21" i="8"/>
  <c r="C21" i="8" s="1"/>
  <c r="G20" i="8"/>
  <c r="E20" i="8"/>
  <c r="D20" i="8"/>
  <c r="F20" i="8" s="1"/>
  <c r="B20" i="8"/>
  <c r="A20" i="8"/>
  <c r="C20" i="8" s="1"/>
  <c r="M20" i="7" s="1"/>
  <c r="G19" i="8"/>
  <c r="E19" i="8"/>
  <c r="D19" i="8"/>
  <c r="F19" i="8" s="1"/>
  <c r="B19" i="8"/>
  <c r="C19" i="8" s="1"/>
  <c r="M19" i="7" s="1"/>
  <c r="A19" i="8"/>
  <c r="G18" i="8"/>
  <c r="E18" i="8"/>
  <c r="D18" i="8"/>
  <c r="F18" i="8" s="1"/>
  <c r="C18" i="8"/>
  <c r="B18" i="8"/>
  <c r="A18" i="8"/>
  <c r="G17" i="8"/>
  <c r="E17" i="8"/>
  <c r="D17" i="8"/>
  <c r="F17" i="8" s="1"/>
  <c r="B17" i="8"/>
  <c r="A17" i="8"/>
  <c r="C17" i="8" s="1"/>
  <c r="M17" i="7" s="1"/>
  <c r="G16" i="8"/>
  <c r="E16" i="8"/>
  <c r="F16" i="8" s="1"/>
  <c r="D16" i="8"/>
  <c r="B16" i="8"/>
  <c r="A16" i="8"/>
  <c r="C16" i="8" s="1"/>
  <c r="G15" i="8"/>
  <c r="F15" i="8"/>
  <c r="E15" i="8"/>
  <c r="D15" i="8"/>
  <c r="B15" i="8"/>
  <c r="A15" i="8"/>
  <c r="C15" i="8" s="1"/>
  <c r="M15" i="7" s="1"/>
  <c r="G14" i="8"/>
  <c r="E14" i="8"/>
  <c r="D14" i="8"/>
  <c r="F14" i="8" s="1"/>
  <c r="B14" i="8"/>
  <c r="A14" i="8"/>
  <c r="G13" i="8"/>
  <c r="E13" i="8"/>
  <c r="F13" i="8" s="1"/>
  <c r="D13" i="8"/>
  <c r="B13" i="8"/>
  <c r="C13" i="8" s="1"/>
  <c r="A13" i="8"/>
  <c r="G12" i="8"/>
  <c r="E12" i="8"/>
  <c r="D12" i="8"/>
  <c r="F12" i="8" s="1"/>
  <c r="C12" i="8"/>
  <c r="B12" i="8"/>
  <c r="A12" i="8"/>
  <c r="G11" i="8"/>
  <c r="E11" i="8"/>
  <c r="D11" i="8"/>
  <c r="B11" i="8"/>
  <c r="A11" i="8"/>
  <c r="C11" i="8" s="1"/>
  <c r="G10" i="8"/>
  <c r="E10" i="8"/>
  <c r="F10" i="8" s="1"/>
  <c r="M10" i="7" s="1"/>
  <c r="D10" i="8"/>
  <c r="B10" i="8"/>
  <c r="A10" i="8"/>
  <c r="C10" i="8" s="1"/>
  <c r="G9" i="8"/>
  <c r="F9" i="8"/>
  <c r="M9" i="7" s="1"/>
  <c r="E9" i="8"/>
  <c r="D9" i="8"/>
  <c r="B9" i="8"/>
  <c r="A9" i="8"/>
  <c r="C9" i="8" s="1"/>
  <c r="G8" i="8"/>
  <c r="E8" i="8"/>
  <c r="D8" i="8"/>
  <c r="F8" i="8" s="1"/>
  <c r="B8" i="8"/>
  <c r="A8" i="8"/>
  <c r="C8" i="8" s="1"/>
  <c r="G7" i="8"/>
  <c r="E7" i="8"/>
  <c r="F7" i="8" s="1"/>
  <c r="D7" i="8"/>
  <c r="C7" i="8"/>
  <c r="B7" i="8"/>
  <c r="A7" i="8"/>
  <c r="G6" i="8"/>
  <c r="E6" i="8"/>
  <c r="D6" i="8"/>
  <c r="F6" i="8" s="1"/>
  <c r="C6" i="8"/>
  <c r="M6" i="7" s="1"/>
  <c r="B6" i="8"/>
  <c r="A6" i="8"/>
  <c r="G5" i="8"/>
  <c r="E5" i="8"/>
  <c r="D5" i="8"/>
  <c r="F5" i="8" s="1"/>
  <c r="M5" i="7" s="1"/>
  <c r="B5" i="8"/>
  <c r="A5" i="8"/>
  <c r="C5" i="8" s="1"/>
  <c r="V4" i="8"/>
  <c r="P4" i="8"/>
  <c r="O4" i="8" a="1"/>
  <c r="O4" i="8" s="1"/>
  <c r="S4" i="8" s="1"/>
  <c r="M4" i="8"/>
  <c r="I4" i="8"/>
  <c r="G4" i="8"/>
  <c r="E4" i="8"/>
  <c r="D4" i="8"/>
  <c r="F4" i="8" s="1"/>
  <c r="B4" i="8"/>
  <c r="A4" i="8"/>
  <c r="C4" i="8" s="1"/>
  <c r="G3" i="8"/>
  <c r="E3" i="8"/>
  <c r="D3" i="8"/>
  <c r="F3" i="8" s="1"/>
  <c r="B3" i="8"/>
  <c r="A3" i="8"/>
  <c r="C3" i="8" s="1"/>
  <c r="G2" i="8"/>
  <c r="F2" i="8"/>
  <c r="E2" i="8"/>
  <c r="D2" i="8"/>
  <c r="C2" i="8"/>
  <c r="M2" i="7" s="1"/>
  <c r="B2" i="8"/>
  <c r="A2" i="8"/>
  <c r="N4" i="8"/>
  <c r="M215" i="7"/>
  <c r="M214" i="7"/>
  <c r="M213" i="7"/>
  <c r="M212" i="7"/>
  <c r="M207" i="7"/>
  <c r="M201" i="7"/>
  <c r="M193" i="7"/>
  <c r="M191" i="7"/>
  <c r="M190" i="7"/>
  <c r="M188" i="7"/>
  <c r="M186" i="7"/>
  <c r="M185" i="7"/>
  <c r="M181" i="7"/>
  <c r="M180" i="7"/>
  <c r="M177" i="7"/>
  <c r="M174" i="7"/>
  <c r="M169" i="7"/>
  <c r="M168" i="7"/>
  <c r="M167" i="7"/>
  <c r="M162" i="7"/>
  <c r="M159" i="7"/>
  <c r="M157" i="7"/>
  <c r="M156" i="7"/>
  <c r="M151" i="7"/>
  <c r="M150" i="7"/>
  <c r="M149" i="7"/>
  <c r="M145" i="7"/>
  <c r="M144" i="7"/>
  <c r="M141" i="7"/>
  <c r="M133" i="7"/>
  <c r="M132" i="7"/>
  <c r="M131" i="7"/>
  <c r="M126" i="7"/>
  <c r="M123" i="7"/>
  <c r="M120" i="7"/>
  <c r="M115" i="7"/>
  <c r="M114" i="7"/>
  <c r="M113" i="7"/>
  <c r="M105" i="7"/>
  <c r="M100" i="7"/>
  <c r="M99" i="7"/>
  <c r="M96" i="7"/>
  <c r="M94" i="7"/>
  <c r="M93" i="7"/>
  <c r="M85" i="7"/>
  <c r="M84" i="7"/>
  <c r="M83" i="7"/>
  <c r="M79" i="7"/>
  <c r="M78" i="7"/>
  <c r="M73" i="7"/>
  <c r="M72" i="7"/>
  <c r="M71" i="7"/>
  <c r="M67" i="7"/>
  <c r="M66" i="7"/>
  <c r="M58" i="7"/>
  <c r="M57" i="7"/>
  <c r="M55" i="7"/>
  <c r="M54" i="7"/>
  <c r="M48" i="7"/>
  <c r="M42" i="7"/>
  <c r="M40" i="7"/>
  <c r="M39" i="7"/>
  <c r="M36" i="7"/>
  <c r="M30" i="7"/>
  <c r="M25" i="7"/>
  <c r="M22" i="7"/>
  <c r="M21" i="7"/>
  <c r="M18" i="7"/>
  <c r="M13" i="7"/>
  <c r="M12" i="7"/>
  <c r="M7" i="7"/>
  <c r="G114" i="6"/>
  <c r="F114" i="6"/>
  <c r="M114" i="5" s="1"/>
  <c r="E114" i="6"/>
  <c r="D114" i="6"/>
  <c r="B114" i="6"/>
  <c r="A114" i="6"/>
  <c r="C114" i="6" s="1"/>
  <c r="G113" i="6"/>
  <c r="E113" i="6"/>
  <c r="D113" i="6"/>
  <c r="F113" i="6" s="1"/>
  <c r="B113" i="6"/>
  <c r="A113" i="6"/>
  <c r="C113" i="6" s="1"/>
  <c r="M113" i="5" s="1"/>
  <c r="G112" i="6"/>
  <c r="E112" i="6"/>
  <c r="F112" i="6" s="1"/>
  <c r="D112" i="6"/>
  <c r="C112" i="6"/>
  <c r="M112" i="5" s="1"/>
  <c r="B112" i="6"/>
  <c r="A112" i="6"/>
  <c r="G111" i="6"/>
  <c r="E111" i="6"/>
  <c r="D111" i="6"/>
  <c r="F111" i="6" s="1"/>
  <c r="C111" i="6"/>
  <c r="M111" i="5" s="1"/>
  <c r="B111" i="6"/>
  <c r="A111" i="6"/>
  <c r="G110" i="6"/>
  <c r="E110" i="6"/>
  <c r="D110" i="6"/>
  <c r="F110" i="6" s="1"/>
  <c r="B110" i="6"/>
  <c r="A110" i="6"/>
  <c r="C110" i="6" s="1"/>
  <c r="G109" i="6"/>
  <c r="F109" i="6"/>
  <c r="E109" i="6"/>
  <c r="D109" i="6"/>
  <c r="B109" i="6"/>
  <c r="C109" i="6" s="1"/>
  <c r="M109" i="5" s="1"/>
  <c r="A109" i="6"/>
  <c r="G108" i="6"/>
  <c r="F108" i="6"/>
  <c r="E108" i="6"/>
  <c r="D108" i="6"/>
  <c r="B108" i="6"/>
  <c r="A108" i="6"/>
  <c r="C108" i="6" s="1"/>
  <c r="G107" i="6"/>
  <c r="E107" i="6"/>
  <c r="D107" i="6"/>
  <c r="F107" i="6" s="1"/>
  <c r="B107" i="6"/>
  <c r="A107" i="6"/>
  <c r="C107" i="6" s="1"/>
  <c r="G106" i="6"/>
  <c r="E106" i="6"/>
  <c r="F106" i="6" s="1"/>
  <c r="D106" i="6"/>
  <c r="B106" i="6"/>
  <c r="C106" i="6" s="1"/>
  <c r="M106" i="5" s="1"/>
  <c r="A106" i="6"/>
  <c r="G105" i="6"/>
  <c r="E105" i="6"/>
  <c r="D105" i="6"/>
  <c r="F105" i="6" s="1"/>
  <c r="C105" i="6"/>
  <c r="B105" i="6"/>
  <c r="A105" i="6"/>
  <c r="G104" i="6"/>
  <c r="E104" i="6"/>
  <c r="D104" i="6"/>
  <c r="B104" i="6"/>
  <c r="A104" i="6"/>
  <c r="C104" i="6" s="1"/>
  <c r="G103" i="6"/>
  <c r="E103" i="6"/>
  <c r="F103" i="6" s="1"/>
  <c r="D103" i="6"/>
  <c r="B103" i="6"/>
  <c r="C103" i="6" s="1"/>
  <c r="A103" i="6"/>
  <c r="G102" i="6"/>
  <c r="F102" i="6"/>
  <c r="E102" i="6"/>
  <c r="D102" i="6"/>
  <c r="B102" i="6"/>
  <c r="A102" i="6"/>
  <c r="C102" i="6" s="1"/>
  <c r="M102" i="5" s="1"/>
  <c r="G101" i="6"/>
  <c r="E101" i="6"/>
  <c r="D101" i="6"/>
  <c r="F101" i="6" s="1"/>
  <c r="B101" i="6"/>
  <c r="A101" i="6"/>
  <c r="G100" i="6"/>
  <c r="E100" i="6"/>
  <c r="F100" i="6" s="1"/>
  <c r="D100" i="6"/>
  <c r="C100" i="6"/>
  <c r="B100" i="6"/>
  <c r="A100" i="6"/>
  <c r="G99" i="6"/>
  <c r="E99" i="6"/>
  <c r="D99" i="6"/>
  <c r="F99" i="6" s="1"/>
  <c r="C99" i="6"/>
  <c r="M99" i="5" s="1"/>
  <c r="B99" i="6"/>
  <c r="A99" i="6"/>
  <c r="G98" i="6"/>
  <c r="E98" i="6"/>
  <c r="D98" i="6"/>
  <c r="B98" i="6"/>
  <c r="A98" i="6"/>
  <c r="C98" i="6" s="1"/>
  <c r="G97" i="6"/>
  <c r="E97" i="6"/>
  <c r="F97" i="6" s="1"/>
  <c r="D97" i="6"/>
  <c r="B97" i="6"/>
  <c r="C97" i="6" s="1"/>
  <c r="A97" i="6"/>
  <c r="G96" i="6"/>
  <c r="F96" i="6"/>
  <c r="M96" i="5" s="1"/>
  <c r="E96" i="6"/>
  <c r="D96" i="6"/>
  <c r="B96" i="6"/>
  <c r="A96" i="6"/>
  <c r="C96" i="6" s="1"/>
  <c r="G95" i="6"/>
  <c r="E95" i="6"/>
  <c r="D95" i="6"/>
  <c r="F95" i="6" s="1"/>
  <c r="B95" i="6"/>
  <c r="A95" i="6"/>
  <c r="C95" i="6" s="1"/>
  <c r="M95" i="5" s="1"/>
  <c r="G94" i="6"/>
  <c r="E94" i="6"/>
  <c r="F94" i="6" s="1"/>
  <c r="D94" i="6"/>
  <c r="C94" i="6"/>
  <c r="M94" i="5" s="1"/>
  <c r="B94" i="6"/>
  <c r="A94" i="6"/>
  <c r="G93" i="6"/>
  <c r="E93" i="6"/>
  <c r="D93" i="6"/>
  <c r="F93" i="6" s="1"/>
  <c r="C93" i="6"/>
  <c r="M93" i="5" s="1"/>
  <c r="B93" i="6"/>
  <c r="A93" i="6"/>
  <c r="G92" i="6"/>
  <c r="E92" i="6"/>
  <c r="D92" i="6"/>
  <c r="F92" i="6" s="1"/>
  <c r="B92" i="6"/>
  <c r="A92" i="6"/>
  <c r="C92" i="6" s="1"/>
  <c r="G91" i="6"/>
  <c r="F91" i="6"/>
  <c r="E91" i="6"/>
  <c r="D91" i="6"/>
  <c r="B91" i="6"/>
  <c r="C91" i="6" s="1"/>
  <c r="M91" i="5" s="1"/>
  <c r="A91" i="6"/>
  <c r="G90" i="6"/>
  <c r="F90" i="6"/>
  <c r="E90" i="6"/>
  <c r="D90" i="6"/>
  <c r="B90" i="6"/>
  <c r="A90" i="6"/>
  <c r="C90" i="6" s="1"/>
  <c r="G89" i="6"/>
  <c r="E89" i="6"/>
  <c r="D89" i="6"/>
  <c r="F89" i="6" s="1"/>
  <c r="B89" i="6"/>
  <c r="A89" i="6"/>
  <c r="C89" i="6" s="1"/>
  <c r="G88" i="6"/>
  <c r="E88" i="6"/>
  <c r="F88" i="6" s="1"/>
  <c r="D88" i="6"/>
  <c r="B88" i="6"/>
  <c r="C88" i="6" s="1"/>
  <c r="M88" i="5" s="1"/>
  <c r="A88" i="6"/>
  <c r="G87" i="6"/>
  <c r="E87" i="6"/>
  <c r="D87" i="6"/>
  <c r="F87" i="6" s="1"/>
  <c r="C87" i="6"/>
  <c r="B87" i="6"/>
  <c r="A87" i="6"/>
  <c r="G86" i="6"/>
  <c r="E86" i="6"/>
  <c r="D86" i="6"/>
  <c r="B86" i="6"/>
  <c r="A86" i="6"/>
  <c r="C86" i="6" s="1"/>
  <c r="G85" i="6"/>
  <c r="E85" i="6"/>
  <c r="F85" i="6" s="1"/>
  <c r="D85" i="6"/>
  <c r="B85" i="6"/>
  <c r="C85" i="6" s="1"/>
  <c r="A85" i="6"/>
  <c r="G84" i="6"/>
  <c r="F84" i="6"/>
  <c r="E84" i="6"/>
  <c r="D84" i="6"/>
  <c r="B84" i="6"/>
  <c r="A84" i="6"/>
  <c r="C84" i="6" s="1"/>
  <c r="M84" i="5" s="1"/>
  <c r="G83" i="6"/>
  <c r="E83" i="6"/>
  <c r="D83" i="6"/>
  <c r="F83" i="6" s="1"/>
  <c r="B83" i="6"/>
  <c r="A83" i="6"/>
  <c r="G82" i="6"/>
  <c r="E82" i="6"/>
  <c r="F82" i="6" s="1"/>
  <c r="D82" i="6"/>
  <c r="C82" i="6"/>
  <c r="B82" i="6"/>
  <c r="A82" i="6"/>
  <c r="G81" i="6"/>
  <c r="E81" i="6"/>
  <c r="D81" i="6"/>
  <c r="F81" i="6" s="1"/>
  <c r="C81" i="6"/>
  <c r="M81" i="5" s="1"/>
  <c r="B81" i="6"/>
  <c r="A81" i="6"/>
  <c r="G80" i="6"/>
  <c r="E80" i="6"/>
  <c r="D80" i="6"/>
  <c r="B80" i="6"/>
  <c r="A80" i="6"/>
  <c r="C80" i="6" s="1"/>
  <c r="G79" i="6"/>
  <c r="E79" i="6"/>
  <c r="F79" i="6" s="1"/>
  <c r="D79" i="6"/>
  <c r="B79" i="6"/>
  <c r="C79" i="6" s="1"/>
  <c r="A79" i="6"/>
  <c r="G78" i="6"/>
  <c r="F78" i="6"/>
  <c r="M78" i="5" s="1"/>
  <c r="E78" i="6"/>
  <c r="D78" i="6"/>
  <c r="B78" i="6"/>
  <c r="A78" i="6"/>
  <c r="C78" i="6" s="1"/>
  <c r="G77" i="6"/>
  <c r="E77" i="6"/>
  <c r="D77" i="6"/>
  <c r="F77" i="6" s="1"/>
  <c r="B77" i="6"/>
  <c r="A77" i="6"/>
  <c r="C77" i="6" s="1"/>
  <c r="M77" i="5" s="1"/>
  <c r="G76" i="6"/>
  <c r="E76" i="6"/>
  <c r="F76" i="6" s="1"/>
  <c r="D76" i="6"/>
  <c r="C76" i="6"/>
  <c r="M76" i="5" s="1"/>
  <c r="B76" i="6"/>
  <c r="A76" i="6"/>
  <c r="G75" i="6"/>
  <c r="E75" i="6"/>
  <c r="D75" i="6"/>
  <c r="F75" i="6" s="1"/>
  <c r="C75" i="6"/>
  <c r="M75" i="5" s="1"/>
  <c r="B75" i="6"/>
  <c r="A75" i="6"/>
  <c r="G74" i="6"/>
  <c r="E74" i="6"/>
  <c r="D74" i="6"/>
  <c r="F74" i="6" s="1"/>
  <c r="B74" i="6"/>
  <c r="A74" i="6"/>
  <c r="C74" i="6" s="1"/>
  <c r="G73" i="6"/>
  <c r="F73" i="6"/>
  <c r="E73" i="6"/>
  <c r="D73" i="6"/>
  <c r="B73" i="6"/>
  <c r="C73" i="6" s="1"/>
  <c r="M73" i="5" s="1"/>
  <c r="A73" i="6"/>
  <c r="G72" i="6"/>
  <c r="F72" i="6"/>
  <c r="E72" i="6"/>
  <c r="D72" i="6"/>
  <c r="B72" i="6"/>
  <c r="A72" i="6"/>
  <c r="C72" i="6" s="1"/>
  <c r="G71" i="6"/>
  <c r="E71" i="6"/>
  <c r="D71" i="6"/>
  <c r="F71" i="6" s="1"/>
  <c r="B71" i="6"/>
  <c r="A71" i="6"/>
  <c r="C71" i="6" s="1"/>
  <c r="G70" i="6"/>
  <c r="E70" i="6"/>
  <c r="F70" i="6" s="1"/>
  <c r="D70" i="6"/>
  <c r="B70" i="6"/>
  <c r="C70" i="6" s="1"/>
  <c r="M70" i="5" s="1"/>
  <c r="A70" i="6"/>
  <c r="G69" i="6"/>
  <c r="E69" i="6"/>
  <c r="D69" i="6"/>
  <c r="F69" i="6" s="1"/>
  <c r="C69" i="6"/>
  <c r="B69" i="6"/>
  <c r="A69" i="6"/>
  <c r="G68" i="6"/>
  <c r="E68" i="6"/>
  <c r="D68" i="6"/>
  <c r="B68" i="6"/>
  <c r="A68" i="6"/>
  <c r="C68" i="6" s="1"/>
  <c r="G67" i="6"/>
  <c r="E67" i="6"/>
  <c r="F67" i="6" s="1"/>
  <c r="D67" i="6"/>
  <c r="B67" i="6"/>
  <c r="C67" i="6" s="1"/>
  <c r="A67" i="6"/>
  <c r="G66" i="6"/>
  <c r="F66" i="6"/>
  <c r="E66" i="6"/>
  <c r="D66" i="6"/>
  <c r="B66" i="6"/>
  <c r="A66" i="6"/>
  <c r="C66" i="6" s="1"/>
  <c r="M66" i="5" s="1"/>
  <c r="G65" i="6"/>
  <c r="E65" i="6"/>
  <c r="D65" i="6"/>
  <c r="F65" i="6" s="1"/>
  <c r="B65" i="6"/>
  <c r="A65" i="6"/>
  <c r="G64" i="6"/>
  <c r="E64" i="6"/>
  <c r="F64" i="6" s="1"/>
  <c r="D64" i="6"/>
  <c r="C64" i="6"/>
  <c r="B64" i="6"/>
  <c r="A64" i="6"/>
  <c r="G63" i="6"/>
  <c r="E63" i="6"/>
  <c r="D63" i="6"/>
  <c r="F63" i="6" s="1"/>
  <c r="C63" i="6"/>
  <c r="M63" i="5" s="1"/>
  <c r="B63" i="6"/>
  <c r="A63" i="6"/>
  <c r="G62" i="6"/>
  <c r="E62" i="6"/>
  <c r="D62" i="6"/>
  <c r="B62" i="6"/>
  <c r="A62" i="6"/>
  <c r="C62" i="6" s="1"/>
  <c r="G61" i="6"/>
  <c r="E61" i="6"/>
  <c r="F61" i="6" s="1"/>
  <c r="D61" i="6"/>
  <c r="B61" i="6"/>
  <c r="C61" i="6" s="1"/>
  <c r="A61" i="6"/>
  <c r="G60" i="6"/>
  <c r="F60" i="6"/>
  <c r="M60" i="5" s="1"/>
  <c r="E60" i="6"/>
  <c r="D60" i="6"/>
  <c r="B60" i="6"/>
  <c r="A60" i="6"/>
  <c r="C60" i="6" s="1"/>
  <c r="G59" i="6"/>
  <c r="E59" i="6"/>
  <c r="D59" i="6"/>
  <c r="F59" i="6" s="1"/>
  <c r="B59" i="6"/>
  <c r="A59" i="6"/>
  <c r="C59" i="6" s="1"/>
  <c r="M59" i="5" s="1"/>
  <c r="G58" i="6"/>
  <c r="E58" i="6"/>
  <c r="F58" i="6" s="1"/>
  <c r="D58" i="6"/>
  <c r="C58" i="6"/>
  <c r="M58" i="5" s="1"/>
  <c r="B58" i="6"/>
  <c r="A58" i="6"/>
  <c r="G57" i="6"/>
  <c r="E57" i="6"/>
  <c r="D57" i="6"/>
  <c r="F57" i="6" s="1"/>
  <c r="C57" i="6"/>
  <c r="M57" i="5" s="1"/>
  <c r="B57" i="6"/>
  <c r="A57" i="6"/>
  <c r="G56" i="6"/>
  <c r="E56" i="6"/>
  <c r="D56" i="6"/>
  <c r="F56" i="6" s="1"/>
  <c r="B56" i="6"/>
  <c r="A56" i="6"/>
  <c r="C56" i="6" s="1"/>
  <c r="G55" i="6"/>
  <c r="F55" i="6"/>
  <c r="E55" i="6"/>
  <c r="D55" i="6"/>
  <c r="B55" i="6"/>
  <c r="C55" i="6" s="1"/>
  <c r="M55" i="5" s="1"/>
  <c r="A55" i="6"/>
  <c r="G54" i="6"/>
  <c r="F54" i="6"/>
  <c r="E54" i="6"/>
  <c r="D54" i="6"/>
  <c r="B54" i="6"/>
  <c r="A54" i="6"/>
  <c r="C54" i="6" s="1"/>
  <c r="G53" i="6"/>
  <c r="E53" i="6"/>
  <c r="D53" i="6"/>
  <c r="F53" i="6" s="1"/>
  <c r="B53" i="6"/>
  <c r="A53" i="6"/>
  <c r="C53" i="6" s="1"/>
  <c r="G52" i="6"/>
  <c r="E52" i="6"/>
  <c r="F52" i="6" s="1"/>
  <c r="D52" i="6"/>
  <c r="B52" i="6"/>
  <c r="C52" i="6" s="1"/>
  <c r="M52" i="5" s="1"/>
  <c r="A52" i="6"/>
  <c r="G51" i="6"/>
  <c r="E51" i="6"/>
  <c r="D51" i="6"/>
  <c r="F51" i="6" s="1"/>
  <c r="C51" i="6"/>
  <c r="B51" i="6"/>
  <c r="A51" i="6"/>
  <c r="G50" i="6"/>
  <c r="E50" i="6"/>
  <c r="D50" i="6"/>
  <c r="B50" i="6"/>
  <c r="A50" i="6"/>
  <c r="C50" i="6" s="1"/>
  <c r="G49" i="6"/>
  <c r="E49" i="6"/>
  <c r="F49" i="6" s="1"/>
  <c r="D49" i="6"/>
  <c r="B49" i="6"/>
  <c r="C49" i="6" s="1"/>
  <c r="A49" i="6"/>
  <c r="G48" i="6"/>
  <c r="F48" i="6"/>
  <c r="E48" i="6"/>
  <c r="D48" i="6"/>
  <c r="B48" i="6"/>
  <c r="A48" i="6"/>
  <c r="C48" i="6" s="1"/>
  <c r="M48" i="5" s="1"/>
  <c r="G47" i="6"/>
  <c r="E47" i="6"/>
  <c r="D47" i="6"/>
  <c r="F47" i="6" s="1"/>
  <c r="B47" i="6"/>
  <c r="A47" i="6"/>
  <c r="G46" i="6"/>
  <c r="E46" i="6"/>
  <c r="F46" i="6" s="1"/>
  <c r="D46" i="6"/>
  <c r="C46" i="6"/>
  <c r="B46" i="6"/>
  <c r="A46" i="6"/>
  <c r="G45" i="6"/>
  <c r="E45" i="6"/>
  <c r="D45" i="6"/>
  <c r="F45" i="6" s="1"/>
  <c r="C45" i="6"/>
  <c r="M45" i="5" s="1"/>
  <c r="B45" i="6"/>
  <c r="A45" i="6"/>
  <c r="G44" i="6"/>
  <c r="E44" i="6"/>
  <c r="D44" i="6"/>
  <c r="B44" i="6"/>
  <c r="A44" i="6"/>
  <c r="C44" i="6" s="1"/>
  <c r="G43" i="6"/>
  <c r="E43" i="6"/>
  <c r="F43" i="6" s="1"/>
  <c r="D43" i="6"/>
  <c r="B43" i="6"/>
  <c r="C43" i="6" s="1"/>
  <c r="A43" i="6"/>
  <c r="G42" i="6"/>
  <c r="F42" i="6"/>
  <c r="M42" i="5" s="1"/>
  <c r="E42" i="6"/>
  <c r="D42" i="6"/>
  <c r="B42" i="6"/>
  <c r="A42" i="6"/>
  <c r="C42" i="6" s="1"/>
  <c r="G41" i="6"/>
  <c r="E41" i="6"/>
  <c r="D41" i="6"/>
  <c r="F41" i="6" s="1"/>
  <c r="B41" i="6"/>
  <c r="A41" i="6"/>
  <c r="C41" i="6" s="1"/>
  <c r="M41" i="5" s="1"/>
  <c r="G40" i="6"/>
  <c r="E40" i="6"/>
  <c r="F40" i="6" s="1"/>
  <c r="D40" i="6"/>
  <c r="C40" i="6"/>
  <c r="M40" i="5" s="1"/>
  <c r="B40" i="6"/>
  <c r="A40" i="6"/>
  <c r="G39" i="6"/>
  <c r="E39" i="6"/>
  <c r="D39" i="6"/>
  <c r="F39" i="6" s="1"/>
  <c r="C39" i="6"/>
  <c r="M39" i="5" s="1"/>
  <c r="B39" i="6"/>
  <c r="A39" i="6"/>
  <c r="G38" i="6"/>
  <c r="E38" i="6"/>
  <c r="D38" i="6"/>
  <c r="F38" i="6" s="1"/>
  <c r="B38" i="6"/>
  <c r="A38" i="6"/>
  <c r="C38" i="6" s="1"/>
  <c r="G37" i="6"/>
  <c r="F37" i="6"/>
  <c r="E37" i="6"/>
  <c r="D37" i="6"/>
  <c r="B37" i="6"/>
  <c r="C37" i="6" s="1"/>
  <c r="M37" i="5" s="1"/>
  <c r="A37" i="6"/>
  <c r="G36" i="6"/>
  <c r="F36" i="6"/>
  <c r="E36" i="6"/>
  <c r="D36" i="6"/>
  <c r="B36" i="6"/>
  <c r="A36" i="6"/>
  <c r="C36" i="6" s="1"/>
  <c r="G35" i="6"/>
  <c r="E35" i="6"/>
  <c r="D35" i="6"/>
  <c r="F35" i="6" s="1"/>
  <c r="B35" i="6"/>
  <c r="A35" i="6"/>
  <c r="C35" i="6" s="1"/>
  <c r="G34" i="6"/>
  <c r="E34" i="6"/>
  <c r="F34" i="6" s="1"/>
  <c r="D34" i="6"/>
  <c r="B34" i="6"/>
  <c r="C34" i="6" s="1"/>
  <c r="M34" i="5" s="1"/>
  <c r="A34" i="6"/>
  <c r="G33" i="6"/>
  <c r="E33" i="6"/>
  <c r="D33" i="6"/>
  <c r="F33" i="6" s="1"/>
  <c r="C33" i="6"/>
  <c r="B33" i="6"/>
  <c r="A33" i="6"/>
  <c r="G32" i="6"/>
  <c r="E32" i="6"/>
  <c r="D32" i="6"/>
  <c r="B32" i="6"/>
  <c r="A32" i="6"/>
  <c r="C32" i="6" s="1"/>
  <c r="G31" i="6"/>
  <c r="E31" i="6"/>
  <c r="F31" i="6" s="1"/>
  <c r="D31" i="6"/>
  <c r="B31" i="6"/>
  <c r="C31" i="6" s="1"/>
  <c r="A31" i="6"/>
  <c r="G30" i="6"/>
  <c r="F30" i="6"/>
  <c r="E30" i="6"/>
  <c r="D30" i="6"/>
  <c r="B30" i="6"/>
  <c r="A30" i="6"/>
  <c r="C30" i="6" s="1"/>
  <c r="M30" i="5" s="1"/>
  <c r="G29" i="6"/>
  <c r="E29" i="6"/>
  <c r="D29" i="6"/>
  <c r="F29" i="6" s="1"/>
  <c r="B29" i="6"/>
  <c r="A29" i="6"/>
  <c r="G28" i="6"/>
  <c r="E28" i="6"/>
  <c r="F28" i="6" s="1"/>
  <c r="D28" i="6"/>
  <c r="C28" i="6"/>
  <c r="B28" i="6"/>
  <c r="A28" i="6"/>
  <c r="G27" i="6"/>
  <c r="E27" i="6"/>
  <c r="D27" i="6"/>
  <c r="F27" i="6" s="1"/>
  <c r="C27" i="6"/>
  <c r="M27" i="5" s="1"/>
  <c r="B27" i="6"/>
  <c r="A27" i="6"/>
  <c r="G26" i="6"/>
  <c r="E26" i="6"/>
  <c r="D26" i="6"/>
  <c r="B26" i="6"/>
  <c r="A26" i="6"/>
  <c r="C26" i="6" s="1"/>
  <c r="G25" i="6"/>
  <c r="E25" i="6"/>
  <c r="F25" i="6" s="1"/>
  <c r="D25" i="6"/>
  <c r="B25" i="6"/>
  <c r="C25" i="6" s="1"/>
  <c r="A25" i="6"/>
  <c r="G24" i="6"/>
  <c r="F24" i="6"/>
  <c r="M24" i="5" s="1"/>
  <c r="E24" i="6"/>
  <c r="D24" i="6"/>
  <c r="B24" i="6"/>
  <c r="A24" i="6"/>
  <c r="C24" i="6" s="1"/>
  <c r="G23" i="6"/>
  <c r="E23" i="6"/>
  <c r="D23" i="6"/>
  <c r="F23" i="6" s="1"/>
  <c r="B23" i="6"/>
  <c r="A23" i="6"/>
  <c r="C23" i="6" s="1"/>
  <c r="M23" i="5" s="1"/>
  <c r="G22" i="6"/>
  <c r="E22" i="6"/>
  <c r="F22" i="6" s="1"/>
  <c r="D22" i="6"/>
  <c r="C22" i="6"/>
  <c r="M22" i="5" s="1"/>
  <c r="B22" i="6"/>
  <c r="A22" i="6"/>
  <c r="G21" i="6"/>
  <c r="E21" i="6"/>
  <c r="D21" i="6"/>
  <c r="F21" i="6" s="1"/>
  <c r="C21" i="6"/>
  <c r="M21" i="5" s="1"/>
  <c r="B21" i="6"/>
  <c r="A21" i="6"/>
  <c r="G20" i="6"/>
  <c r="E20" i="6"/>
  <c r="D20" i="6"/>
  <c r="F20" i="6" s="1"/>
  <c r="B20" i="6"/>
  <c r="A20" i="6"/>
  <c r="C20" i="6" s="1"/>
  <c r="G19" i="6"/>
  <c r="F19" i="6"/>
  <c r="E19" i="6"/>
  <c r="D19" i="6"/>
  <c r="B19" i="6"/>
  <c r="C19" i="6" s="1"/>
  <c r="M19" i="5" s="1"/>
  <c r="A19" i="6"/>
  <c r="G18" i="6"/>
  <c r="F18" i="6"/>
  <c r="E18" i="6"/>
  <c r="D18" i="6"/>
  <c r="B18" i="6"/>
  <c r="A18" i="6"/>
  <c r="C18" i="6" s="1"/>
  <c r="G17" i="6"/>
  <c r="E17" i="6"/>
  <c r="D17" i="6"/>
  <c r="F17" i="6" s="1"/>
  <c r="B17" i="6"/>
  <c r="A17" i="6"/>
  <c r="C17" i="6" s="1"/>
  <c r="G16" i="6"/>
  <c r="E16" i="6"/>
  <c r="F16" i="6" s="1"/>
  <c r="D16" i="6"/>
  <c r="B16" i="6"/>
  <c r="C16" i="6" s="1"/>
  <c r="M16" i="5" s="1"/>
  <c r="A16" i="6"/>
  <c r="G15" i="6"/>
  <c r="E15" i="6"/>
  <c r="D15" i="6"/>
  <c r="F15" i="6" s="1"/>
  <c r="C15" i="6"/>
  <c r="B15" i="6"/>
  <c r="A15" i="6"/>
  <c r="G14" i="6"/>
  <c r="E14" i="6"/>
  <c r="D14" i="6"/>
  <c r="B14" i="6"/>
  <c r="A14" i="6"/>
  <c r="C14" i="6" s="1"/>
  <c r="G13" i="6"/>
  <c r="E13" i="6"/>
  <c r="F13" i="6" s="1"/>
  <c r="D13" i="6"/>
  <c r="B13" i="6"/>
  <c r="C13" i="6" s="1"/>
  <c r="A13" i="6"/>
  <c r="G12" i="6"/>
  <c r="F12" i="6"/>
  <c r="E12" i="6"/>
  <c r="D12" i="6"/>
  <c r="B12" i="6"/>
  <c r="A12" i="6"/>
  <c r="C12" i="6" s="1"/>
  <c r="M12" i="5" s="1"/>
  <c r="G11" i="6"/>
  <c r="E11" i="6"/>
  <c r="D11" i="6"/>
  <c r="F11" i="6" s="1"/>
  <c r="B11" i="6"/>
  <c r="A11" i="6"/>
  <c r="G10" i="6"/>
  <c r="E10" i="6"/>
  <c r="F10" i="6" s="1"/>
  <c r="D10" i="6"/>
  <c r="C10" i="6"/>
  <c r="B10" i="6"/>
  <c r="A10" i="6"/>
  <c r="G9" i="6"/>
  <c r="E9" i="6"/>
  <c r="D9" i="6"/>
  <c r="F9" i="6" s="1"/>
  <c r="C9" i="6"/>
  <c r="M9" i="5" s="1"/>
  <c r="B9" i="6"/>
  <c r="A9" i="6"/>
  <c r="G8" i="6"/>
  <c r="E8" i="6"/>
  <c r="D8" i="6"/>
  <c r="B8" i="6"/>
  <c r="A8" i="6"/>
  <c r="C8" i="6" s="1"/>
  <c r="G7" i="6"/>
  <c r="E7" i="6"/>
  <c r="F7" i="6" s="1"/>
  <c r="D7" i="6"/>
  <c r="B7" i="6"/>
  <c r="C7" i="6" s="1"/>
  <c r="A7" i="6"/>
  <c r="G6" i="6"/>
  <c r="F6" i="6"/>
  <c r="M6" i="5" s="1"/>
  <c r="E6" i="6"/>
  <c r="D6" i="6"/>
  <c r="B6" i="6"/>
  <c r="A6" i="6"/>
  <c r="C6" i="6" s="1"/>
  <c r="G5" i="6"/>
  <c r="E5" i="6"/>
  <c r="D5" i="6"/>
  <c r="F5" i="6" s="1"/>
  <c r="B5" i="6"/>
  <c r="A5" i="6"/>
  <c r="C5" i="6" s="1"/>
  <c r="M5" i="5" s="1"/>
  <c r="S4" i="6"/>
  <c r="P4" i="6"/>
  <c r="O4" i="6" a="1"/>
  <c r="O4" i="6"/>
  <c r="M4" i="6"/>
  <c r="V4" i="6" s="1"/>
  <c r="L4" i="6"/>
  <c r="U4" i="6" s="1"/>
  <c r="I4" i="6"/>
  <c r="G4" i="6"/>
  <c r="E4" i="6"/>
  <c r="D4" i="6"/>
  <c r="B4" i="6"/>
  <c r="A4" i="6"/>
  <c r="C4" i="6" s="1"/>
  <c r="G3" i="6"/>
  <c r="E3" i="6"/>
  <c r="F3" i="6" s="1"/>
  <c r="D3" i="6"/>
  <c r="B3" i="6"/>
  <c r="C3" i="6" s="1"/>
  <c r="A3" i="6"/>
  <c r="G2" i="6"/>
  <c r="F2" i="6"/>
  <c r="E2" i="6"/>
  <c r="D2" i="6"/>
  <c r="B2" i="6"/>
  <c r="A2" i="6"/>
  <c r="C2" i="6" s="1"/>
  <c r="G119" i="5"/>
  <c r="J118" i="5"/>
  <c r="G118" i="5"/>
  <c r="K4" i="6" s="1"/>
  <c r="T4" i="6" s="1"/>
  <c r="J117" i="5"/>
  <c r="N4" i="6" s="1"/>
  <c r="W4" i="6" s="1"/>
  <c r="G117" i="5"/>
  <c r="M108" i="5"/>
  <c r="M107" i="5"/>
  <c r="M90" i="5"/>
  <c r="M89" i="5"/>
  <c r="M72" i="5"/>
  <c r="M71" i="5"/>
  <c r="M54" i="5"/>
  <c r="M53" i="5"/>
  <c r="M36" i="5"/>
  <c r="M35" i="5"/>
  <c r="M18" i="5"/>
  <c r="M17" i="5"/>
  <c r="G205" i="4"/>
  <c r="F205" i="4"/>
  <c r="M205" i="3" s="1"/>
  <c r="E205" i="4"/>
  <c r="D205" i="4"/>
  <c r="B205" i="4"/>
  <c r="C205" i="4" s="1"/>
  <c r="A205" i="4"/>
  <c r="G204" i="4"/>
  <c r="F204" i="4"/>
  <c r="M204" i="3" s="1"/>
  <c r="E204" i="4"/>
  <c r="D204" i="4"/>
  <c r="B204" i="4"/>
  <c r="A204" i="4"/>
  <c r="C204" i="4" s="1"/>
  <c r="G203" i="4"/>
  <c r="E203" i="4"/>
  <c r="D203" i="4"/>
  <c r="F203" i="4" s="1"/>
  <c r="B203" i="4"/>
  <c r="A203" i="4"/>
  <c r="G202" i="4"/>
  <c r="E202" i="4"/>
  <c r="F202" i="4" s="1"/>
  <c r="M202" i="3" s="1"/>
  <c r="D202" i="4"/>
  <c r="C202" i="4"/>
  <c r="B202" i="4"/>
  <c r="A202" i="4"/>
  <c r="G201" i="4"/>
  <c r="E201" i="4"/>
  <c r="D201" i="4"/>
  <c r="F201" i="4" s="1"/>
  <c r="M201" i="3" s="1"/>
  <c r="C201" i="4"/>
  <c r="B201" i="4"/>
  <c r="A201" i="4"/>
  <c r="G200" i="4"/>
  <c r="E200" i="4"/>
  <c r="D200" i="4"/>
  <c r="F200" i="4" s="1"/>
  <c r="M200" i="3" s="1"/>
  <c r="B200" i="4"/>
  <c r="A200" i="4"/>
  <c r="C200" i="4" s="1"/>
  <c r="G199" i="4"/>
  <c r="E199" i="4"/>
  <c r="F199" i="4" s="1"/>
  <c r="M199" i="3" s="1"/>
  <c r="D199" i="4"/>
  <c r="B199" i="4"/>
  <c r="C199" i="4" s="1"/>
  <c r="A199" i="4"/>
  <c r="G198" i="4"/>
  <c r="F198" i="4"/>
  <c r="E198" i="4"/>
  <c r="D198" i="4"/>
  <c r="B198" i="4"/>
  <c r="A198" i="4"/>
  <c r="C198" i="4" s="1"/>
  <c r="G197" i="4"/>
  <c r="E197" i="4"/>
  <c r="D197" i="4"/>
  <c r="F197" i="4" s="1"/>
  <c r="B197" i="4"/>
  <c r="A197" i="4"/>
  <c r="G196" i="4"/>
  <c r="E196" i="4"/>
  <c r="F196" i="4" s="1"/>
  <c r="D196" i="4"/>
  <c r="B196" i="4"/>
  <c r="C196" i="4" s="1"/>
  <c r="M196" i="3" s="1"/>
  <c r="A196" i="4"/>
  <c r="G195" i="4"/>
  <c r="E195" i="4"/>
  <c r="D195" i="4"/>
  <c r="F195" i="4" s="1"/>
  <c r="C195" i="4"/>
  <c r="M195" i="3" s="1"/>
  <c r="B195" i="4"/>
  <c r="A195" i="4"/>
  <c r="G194" i="4"/>
  <c r="E194" i="4"/>
  <c r="D194" i="4"/>
  <c r="B194" i="4"/>
  <c r="A194" i="4"/>
  <c r="C194" i="4" s="1"/>
  <c r="G193" i="4"/>
  <c r="F193" i="4"/>
  <c r="E193" i="4"/>
  <c r="D193" i="4"/>
  <c r="B193" i="4"/>
  <c r="C193" i="4" s="1"/>
  <c r="M193" i="3" s="1"/>
  <c r="A193" i="4"/>
  <c r="G192" i="4"/>
  <c r="F192" i="4"/>
  <c r="E192" i="4"/>
  <c r="D192" i="4"/>
  <c r="B192" i="4"/>
  <c r="A192" i="4"/>
  <c r="C192" i="4" s="1"/>
  <c r="M192" i="3" s="1"/>
  <c r="G191" i="4"/>
  <c r="E191" i="4"/>
  <c r="D191" i="4"/>
  <c r="F191" i="4" s="1"/>
  <c r="B191" i="4"/>
  <c r="A191" i="4"/>
  <c r="C191" i="4" s="1"/>
  <c r="G190" i="4"/>
  <c r="E190" i="4"/>
  <c r="F190" i="4" s="1"/>
  <c r="D190" i="4"/>
  <c r="C190" i="4"/>
  <c r="B190" i="4"/>
  <c r="A190" i="4"/>
  <c r="G189" i="4"/>
  <c r="E189" i="4"/>
  <c r="D189" i="4"/>
  <c r="F189" i="4" s="1"/>
  <c r="C189" i="4"/>
  <c r="B189" i="4"/>
  <c r="A189" i="4"/>
  <c r="G188" i="4"/>
  <c r="E188" i="4"/>
  <c r="D188" i="4"/>
  <c r="B188" i="4"/>
  <c r="A188" i="4"/>
  <c r="C188" i="4" s="1"/>
  <c r="G187" i="4"/>
  <c r="F187" i="4"/>
  <c r="M187" i="3" s="1"/>
  <c r="E187" i="4"/>
  <c r="D187" i="4"/>
  <c r="B187" i="4"/>
  <c r="C187" i="4" s="1"/>
  <c r="A187" i="4"/>
  <c r="G186" i="4"/>
  <c r="F186" i="4"/>
  <c r="M186" i="3" s="1"/>
  <c r="E186" i="4"/>
  <c r="D186" i="4"/>
  <c r="B186" i="4"/>
  <c r="A186" i="4"/>
  <c r="C186" i="4" s="1"/>
  <c r="G185" i="4"/>
  <c r="E185" i="4"/>
  <c r="D185" i="4"/>
  <c r="F185" i="4" s="1"/>
  <c r="B185" i="4"/>
  <c r="A185" i="4"/>
  <c r="G184" i="4"/>
  <c r="E184" i="4"/>
  <c r="F184" i="4" s="1"/>
  <c r="M184" i="3" s="1"/>
  <c r="D184" i="4"/>
  <c r="C184" i="4"/>
  <c r="B184" i="4"/>
  <c r="A184" i="4"/>
  <c r="G183" i="4"/>
  <c r="E183" i="4"/>
  <c r="D183" i="4"/>
  <c r="F183" i="4" s="1"/>
  <c r="M183" i="3" s="1"/>
  <c r="C183" i="4"/>
  <c r="B183" i="4"/>
  <c r="A183" i="4"/>
  <c r="G182" i="4"/>
  <c r="E182" i="4"/>
  <c r="D182" i="4"/>
  <c r="F182" i="4" s="1"/>
  <c r="M182" i="3" s="1"/>
  <c r="B182" i="4"/>
  <c r="A182" i="4"/>
  <c r="C182" i="4" s="1"/>
  <c r="G181" i="4"/>
  <c r="E181" i="4"/>
  <c r="F181" i="4" s="1"/>
  <c r="M181" i="3" s="1"/>
  <c r="D181" i="4"/>
  <c r="B181" i="4"/>
  <c r="C181" i="4" s="1"/>
  <c r="A181" i="4"/>
  <c r="G180" i="4"/>
  <c r="F180" i="4"/>
  <c r="E180" i="4"/>
  <c r="D180" i="4"/>
  <c r="B180" i="4"/>
  <c r="A180" i="4"/>
  <c r="C180" i="4" s="1"/>
  <c r="G179" i="4"/>
  <c r="E179" i="4"/>
  <c r="D179" i="4"/>
  <c r="F179" i="4" s="1"/>
  <c r="B179" i="4"/>
  <c r="A179" i="4"/>
  <c r="G178" i="4"/>
  <c r="E178" i="4"/>
  <c r="F178" i="4" s="1"/>
  <c r="D178" i="4"/>
  <c r="B178" i="4"/>
  <c r="C178" i="4" s="1"/>
  <c r="M178" i="3" s="1"/>
  <c r="A178" i="4"/>
  <c r="G177" i="4"/>
  <c r="E177" i="4"/>
  <c r="D177" i="4"/>
  <c r="F177" i="4" s="1"/>
  <c r="C177" i="4"/>
  <c r="M177" i="3" s="1"/>
  <c r="B177" i="4"/>
  <c r="A177" i="4"/>
  <c r="G176" i="4"/>
  <c r="E176" i="4"/>
  <c r="D176" i="4"/>
  <c r="B176" i="4"/>
  <c r="A176" i="4"/>
  <c r="C176" i="4" s="1"/>
  <c r="G175" i="4"/>
  <c r="F175" i="4"/>
  <c r="E175" i="4"/>
  <c r="D175" i="4"/>
  <c r="B175" i="4"/>
  <c r="C175" i="4" s="1"/>
  <c r="M175" i="3" s="1"/>
  <c r="A175" i="4"/>
  <c r="G174" i="4"/>
  <c r="F174" i="4"/>
  <c r="E174" i="4"/>
  <c r="D174" i="4"/>
  <c r="B174" i="4"/>
  <c r="A174" i="4"/>
  <c r="C174" i="4" s="1"/>
  <c r="M174" i="3" s="1"/>
  <c r="G173" i="4"/>
  <c r="E173" i="4"/>
  <c r="D173" i="4"/>
  <c r="F173" i="4" s="1"/>
  <c r="B173" i="4"/>
  <c r="A173" i="4"/>
  <c r="C173" i="4" s="1"/>
  <c r="G172" i="4"/>
  <c r="E172" i="4"/>
  <c r="F172" i="4" s="1"/>
  <c r="D172" i="4"/>
  <c r="C172" i="4"/>
  <c r="B172" i="4"/>
  <c r="A172" i="4"/>
  <c r="G171" i="4"/>
  <c r="E171" i="4"/>
  <c r="D171" i="4"/>
  <c r="F171" i="4" s="1"/>
  <c r="C171" i="4"/>
  <c r="B171" i="4"/>
  <c r="A171" i="4"/>
  <c r="G170" i="4"/>
  <c r="E170" i="4"/>
  <c r="D170" i="4"/>
  <c r="B170" i="4"/>
  <c r="A170" i="4"/>
  <c r="C170" i="4" s="1"/>
  <c r="G169" i="4"/>
  <c r="F169" i="4"/>
  <c r="M169" i="3" s="1"/>
  <c r="E169" i="4"/>
  <c r="D169" i="4"/>
  <c r="B169" i="4"/>
  <c r="C169" i="4" s="1"/>
  <c r="A169" i="4"/>
  <c r="G168" i="4"/>
  <c r="F168" i="4"/>
  <c r="M168" i="3" s="1"/>
  <c r="E168" i="4"/>
  <c r="D168" i="4"/>
  <c r="B168" i="4"/>
  <c r="A168" i="4"/>
  <c r="C168" i="4" s="1"/>
  <c r="G167" i="4"/>
  <c r="E167" i="4"/>
  <c r="D167" i="4"/>
  <c r="F167" i="4" s="1"/>
  <c r="B167" i="4"/>
  <c r="A167" i="4"/>
  <c r="G166" i="4"/>
  <c r="E166" i="4"/>
  <c r="F166" i="4" s="1"/>
  <c r="M166" i="3" s="1"/>
  <c r="D166" i="4"/>
  <c r="C166" i="4"/>
  <c r="B166" i="4"/>
  <c r="A166" i="4"/>
  <c r="G165" i="4"/>
  <c r="E165" i="4"/>
  <c r="D165" i="4"/>
  <c r="F165" i="4" s="1"/>
  <c r="M165" i="3" s="1"/>
  <c r="C165" i="4"/>
  <c r="B165" i="4"/>
  <c r="A165" i="4"/>
  <c r="G164" i="4"/>
  <c r="E164" i="4"/>
  <c r="D164" i="4"/>
  <c r="F164" i="4" s="1"/>
  <c r="M164" i="3" s="1"/>
  <c r="B164" i="4"/>
  <c r="A164" i="4"/>
  <c r="C164" i="4" s="1"/>
  <c r="G163" i="4"/>
  <c r="E163" i="4"/>
  <c r="F163" i="4" s="1"/>
  <c r="M163" i="3" s="1"/>
  <c r="D163" i="4"/>
  <c r="B163" i="4"/>
  <c r="C163" i="4" s="1"/>
  <c r="A163" i="4"/>
  <c r="G162" i="4"/>
  <c r="F162" i="4"/>
  <c r="E162" i="4"/>
  <c r="D162" i="4"/>
  <c r="B162" i="4"/>
  <c r="A162" i="4"/>
  <c r="C162" i="4" s="1"/>
  <c r="G161" i="4"/>
  <c r="E161" i="4"/>
  <c r="D161" i="4"/>
  <c r="F161" i="4" s="1"/>
  <c r="B161" i="4"/>
  <c r="A161" i="4"/>
  <c r="G160" i="4"/>
  <c r="E160" i="4"/>
  <c r="F160" i="4" s="1"/>
  <c r="D160" i="4"/>
  <c r="B160" i="4"/>
  <c r="C160" i="4" s="1"/>
  <c r="M160" i="3" s="1"/>
  <c r="A160" i="4"/>
  <c r="G159" i="4"/>
  <c r="E159" i="4"/>
  <c r="D159" i="4"/>
  <c r="F159" i="4" s="1"/>
  <c r="C159" i="4"/>
  <c r="M159" i="3" s="1"/>
  <c r="B159" i="4"/>
  <c r="A159" i="4"/>
  <c r="G158" i="4"/>
  <c r="E158" i="4"/>
  <c r="D158" i="4"/>
  <c r="B158" i="4"/>
  <c r="A158" i="4"/>
  <c r="C158" i="4" s="1"/>
  <c r="G157" i="4"/>
  <c r="F157" i="4"/>
  <c r="E157" i="4"/>
  <c r="D157" i="4"/>
  <c r="B157" i="4"/>
  <c r="C157" i="4" s="1"/>
  <c r="M157" i="3" s="1"/>
  <c r="A157" i="4"/>
  <c r="G156" i="4"/>
  <c r="F156" i="4"/>
  <c r="E156" i="4"/>
  <c r="D156" i="4"/>
  <c r="B156" i="4"/>
  <c r="A156" i="4"/>
  <c r="C156" i="4" s="1"/>
  <c r="M156" i="3" s="1"/>
  <c r="G155" i="4"/>
  <c r="E155" i="4"/>
  <c r="D155" i="4"/>
  <c r="F155" i="4" s="1"/>
  <c r="B155" i="4"/>
  <c r="A155" i="4"/>
  <c r="C155" i="4" s="1"/>
  <c r="G154" i="4"/>
  <c r="E154" i="4"/>
  <c r="F154" i="4" s="1"/>
  <c r="D154" i="4"/>
  <c r="C154" i="4"/>
  <c r="B154" i="4"/>
  <c r="A154" i="4"/>
  <c r="G153" i="4"/>
  <c r="E153" i="4"/>
  <c r="D153" i="4"/>
  <c r="F153" i="4" s="1"/>
  <c r="C153" i="4"/>
  <c r="B153" i="4"/>
  <c r="A153" i="4"/>
  <c r="G152" i="4"/>
  <c r="E152" i="4"/>
  <c r="D152" i="4"/>
  <c r="B152" i="4"/>
  <c r="A152" i="4"/>
  <c r="C152" i="4" s="1"/>
  <c r="G151" i="4"/>
  <c r="F151" i="4"/>
  <c r="M151" i="3" s="1"/>
  <c r="E151" i="4"/>
  <c r="D151" i="4"/>
  <c r="B151" i="4"/>
  <c r="C151" i="4" s="1"/>
  <c r="A151" i="4"/>
  <c r="G150" i="4"/>
  <c r="F150" i="4"/>
  <c r="E150" i="4"/>
  <c r="D150" i="4"/>
  <c r="B150" i="4"/>
  <c r="A150" i="4"/>
  <c r="C150" i="4" s="1"/>
  <c r="M150" i="3" s="1"/>
  <c r="G149" i="4"/>
  <c r="E149" i="4"/>
  <c r="D149" i="4"/>
  <c r="F149" i="4" s="1"/>
  <c r="B149" i="4"/>
  <c r="A149" i="4"/>
  <c r="G148" i="4"/>
  <c r="E148" i="4"/>
  <c r="F148" i="4" s="1"/>
  <c r="M148" i="3" s="1"/>
  <c r="D148" i="4"/>
  <c r="C148" i="4"/>
  <c r="B148" i="4"/>
  <c r="A148" i="4"/>
  <c r="G147" i="4"/>
  <c r="F147" i="4"/>
  <c r="M147" i="3" s="1"/>
  <c r="E147" i="4"/>
  <c r="D147" i="4"/>
  <c r="C147" i="4"/>
  <c r="B147" i="4"/>
  <c r="A147" i="4"/>
  <c r="G146" i="4"/>
  <c r="E146" i="4"/>
  <c r="D146" i="4"/>
  <c r="B146" i="4"/>
  <c r="A146" i="4"/>
  <c r="C146" i="4" s="1"/>
  <c r="G145" i="4"/>
  <c r="F145" i="4"/>
  <c r="M145" i="3" s="1"/>
  <c r="E145" i="4"/>
  <c r="D145" i="4"/>
  <c r="B145" i="4"/>
  <c r="C145" i="4" s="1"/>
  <c r="A145" i="4"/>
  <c r="G144" i="4"/>
  <c r="F144" i="4"/>
  <c r="E144" i="4"/>
  <c r="D144" i="4"/>
  <c r="B144" i="4"/>
  <c r="A144" i="4"/>
  <c r="C144" i="4" s="1"/>
  <c r="M144" i="3" s="1"/>
  <c r="G143" i="4"/>
  <c r="E143" i="4"/>
  <c r="D143" i="4"/>
  <c r="F143" i="4" s="1"/>
  <c r="B143" i="4"/>
  <c r="A143" i="4"/>
  <c r="G142" i="4"/>
  <c r="E142" i="4"/>
  <c r="F142" i="4" s="1"/>
  <c r="M142" i="3" s="1"/>
  <c r="D142" i="4"/>
  <c r="C142" i="4"/>
  <c r="B142" i="4"/>
  <c r="A142" i="4"/>
  <c r="G141" i="4"/>
  <c r="F141" i="4"/>
  <c r="M141" i="3" s="1"/>
  <c r="E141" i="4"/>
  <c r="D141" i="4"/>
  <c r="C141" i="4"/>
  <c r="B141" i="4"/>
  <c r="A141" i="4"/>
  <c r="G140" i="4"/>
  <c r="E140" i="4"/>
  <c r="D140" i="4"/>
  <c r="B140" i="4"/>
  <c r="A140" i="4"/>
  <c r="G139" i="4"/>
  <c r="F139" i="4"/>
  <c r="M139" i="3" s="1"/>
  <c r="E139" i="4"/>
  <c r="D139" i="4"/>
  <c r="C139" i="4"/>
  <c r="B139" i="4"/>
  <c r="A139" i="4"/>
  <c r="G138" i="4"/>
  <c r="F138" i="4"/>
  <c r="E138" i="4"/>
  <c r="D138" i="4"/>
  <c r="B138" i="4"/>
  <c r="A138" i="4"/>
  <c r="C138" i="4" s="1"/>
  <c r="M138" i="3" s="1"/>
  <c r="G137" i="4"/>
  <c r="E137" i="4"/>
  <c r="D137" i="4"/>
  <c r="B137" i="4"/>
  <c r="A137" i="4"/>
  <c r="C137" i="4" s="1"/>
  <c r="G136" i="4"/>
  <c r="F136" i="4"/>
  <c r="E136" i="4"/>
  <c r="D136" i="4"/>
  <c r="B136" i="4"/>
  <c r="C136" i="4" s="1"/>
  <c r="M136" i="3" s="1"/>
  <c r="A136" i="4"/>
  <c r="G135" i="4"/>
  <c r="F135" i="4"/>
  <c r="E135" i="4"/>
  <c r="D135" i="4"/>
  <c r="C135" i="4"/>
  <c r="M135" i="3" s="1"/>
  <c r="B135" i="4"/>
  <c r="A135" i="4"/>
  <c r="G134" i="4"/>
  <c r="E134" i="4"/>
  <c r="D134" i="4"/>
  <c r="B134" i="4"/>
  <c r="A134" i="4"/>
  <c r="C134" i="4" s="1"/>
  <c r="G133" i="4"/>
  <c r="F133" i="4"/>
  <c r="E133" i="4"/>
  <c r="D133" i="4"/>
  <c r="B133" i="4"/>
  <c r="C133" i="4" s="1"/>
  <c r="M133" i="3" s="1"/>
  <c r="A133" i="4"/>
  <c r="G132" i="4"/>
  <c r="E132" i="4"/>
  <c r="D132" i="4"/>
  <c r="F132" i="4" s="1"/>
  <c r="C132" i="4"/>
  <c r="M132" i="3" s="1"/>
  <c r="B132" i="4"/>
  <c r="A132" i="4"/>
  <c r="G131" i="4"/>
  <c r="E131" i="4"/>
  <c r="D131" i="4"/>
  <c r="F131" i="4" s="1"/>
  <c r="B131" i="4"/>
  <c r="A131" i="4"/>
  <c r="G130" i="4"/>
  <c r="F130" i="4"/>
  <c r="E130" i="4"/>
  <c r="D130" i="4"/>
  <c r="C130" i="4"/>
  <c r="M130" i="3" s="1"/>
  <c r="B130" i="4"/>
  <c r="A130" i="4"/>
  <c r="G129" i="4"/>
  <c r="E129" i="4"/>
  <c r="D129" i="4"/>
  <c r="F129" i="4" s="1"/>
  <c r="M129" i="3" s="1"/>
  <c r="C129" i="4"/>
  <c r="B129" i="4"/>
  <c r="A129" i="4"/>
  <c r="G128" i="4"/>
  <c r="E128" i="4"/>
  <c r="D128" i="4"/>
  <c r="F128" i="4" s="1"/>
  <c r="B128" i="4"/>
  <c r="A128" i="4"/>
  <c r="G127" i="4"/>
  <c r="E127" i="4"/>
  <c r="F127" i="4" s="1"/>
  <c r="M127" i="3" s="1"/>
  <c r="D127" i="4"/>
  <c r="C127" i="4"/>
  <c r="B127" i="4"/>
  <c r="A127" i="4"/>
  <c r="G126" i="4"/>
  <c r="F126" i="4"/>
  <c r="E126" i="4"/>
  <c r="D126" i="4"/>
  <c r="C126" i="4"/>
  <c r="B126" i="4"/>
  <c r="A126" i="4"/>
  <c r="G125" i="4"/>
  <c r="E125" i="4"/>
  <c r="D125" i="4"/>
  <c r="B125" i="4"/>
  <c r="A125" i="4"/>
  <c r="G124" i="4"/>
  <c r="E124" i="4"/>
  <c r="F124" i="4" s="1"/>
  <c r="M124" i="3" s="1"/>
  <c r="D124" i="4"/>
  <c r="C124" i="4"/>
  <c r="B124" i="4"/>
  <c r="A124" i="4"/>
  <c r="G123" i="4"/>
  <c r="F123" i="4"/>
  <c r="E123" i="4"/>
  <c r="D123" i="4"/>
  <c r="B123" i="4"/>
  <c r="A123" i="4"/>
  <c r="C123" i="4" s="1"/>
  <c r="M123" i="3" s="1"/>
  <c r="G122" i="4"/>
  <c r="E122" i="4"/>
  <c r="D122" i="4"/>
  <c r="B122" i="4"/>
  <c r="A122" i="4"/>
  <c r="G121" i="4"/>
  <c r="F121" i="4"/>
  <c r="M121" i="3" s="1"/>
  <c r="E121" i="4"/>
  <c r="D121" i="4"/>
  <c r="C121" i="4"/>
  <c r="B121" i="4"/>
  <c r="A121" i="4"/>
  <c r="G120" i="4"/>
  <c r="F120" i="4"/>
  <c r="E120" i="4"/>
  <c r="D120" i="4"/>
  <c r="B120" i="4"/>
  <c r="A120" i="4"/>
  <c r="C120" i="4" s="1"/>
  <c r="M120" i="3" s="1"/>
  <c r="G119" i="4"/>
  <c r="E119" i="4"/>
  <c r="D119" i="4"/>
  <c r="B119" i="4"/>
  <c r="A119" i="4"/>
  <c r="C119" i="4" s="1"/>
  <c r="G118" i="4"/>
  <c r="F118" i="4"/>
  <c r="E118" i="4"/>
  <c r="D118" i="4"/>
  <c r="B118" i="4"/>
  <c r="C118" i="4" s="1"/>
  <c r="M118" i="3" s="1"/>
  <c r="A118" i="4"/>
  <c r="G117" i="4"/>
  <c r="F117" i="4"/>
  <c r="E117" i="4"/>
  <c r="D117" i="4"/>
  <c r="C117" i="4"/>
  <c r="M117" i="3" s="1"/>
  <c r="B117" i="4"/>
  <c r="A117" i="4"/>
  <c r="G116" i="4"/>
  <c r="E116" i="4"/>
  <c r="D116" i="4"/>
  <c r="B116" i="4"/>
  <c r="A116" i="4"/>
  <c r="C116" i="4" s="1"/>
  <c r="G115" i="4"/>
  <c r="F115" i="4"/>
  <c r="E115" i="4"/>
  <c r="D115" i="4"/>
  <c r="B115" i="4"/>
  <c r="C115" i="4" s="1"/>
  <c r="M115" i="3" s="1"/>
  <c r="A115" i="4"/>
  <c r="G114" i="4"/>
  <c r="E114" i="4"/>
  <c r="D114" i="4"/>
  <c r="F114" i="4" s="1"/>
  <c r="C114" i="4"/>
  <c r="B114" i="4"/>
  <c r="A114" i="4"/>
  <c r="G113" i="4"/>
  <c r="E113" i="4"/>
  <c r="D113" i="4"/>
  <c r="F113" i="4" s="1"/>
  <c r="B113" i="4"/>
  <c r="A113" i="4"/>
  <c r="G112" i="4"/>
  <c r="F112" i="4"/>
  <c r="E112" i="4"/>
  <c r="D112" i="4"/>
  <c r="C112" i="4"/>
  <c r="M112" i="3" s="1"/>
  <c r="B112" i="4"/>
  <c r="A112" i="4"/>
  <c r="G111" i="4"/>
  <c r="E111" i="4"/>
  <c r="D111" i="4"/>
  <c r="F111" i="4" s="1"/>
  <c r="M111" i="3" s="1"/>
  <c r="C111" i="4"/>
  <c r="B111" i="4"/>
  <c r="A111" i="4"/>
  <c r="G110" i="4"/>
  <c r="E110" i="4"/>
  <c r="D110" i="4"/>
  <c r="F110" i="4" s="1"/>
  <c r="B110" i="4"/>
  <c r="A110" i="4"/>
  <c r="G109" i="4"/>
  <c r="E109" i="4"/>
  <c r="F109" i="4" s="1"/>
  <c r="M109" i="3" s="1"/>
  <c r="D109" i="4"/>
  <c r="C109" i="4"/>
  <c r="B109" i="4"/>
  <c r="A109" i="4"/>
  <c r="G108" i="4"/>
  <c r="F108" i="4"/>
  <c r="E108" i="4"/>
  <c r="D108" i="4"/>
  <c r="C108" i="4"/>
  <c r="B108" i="4"/>
  <c r="A108" i="4"/>
  <c r="G107" i="4"/>
  <c r="E107" i="4"/>
  <c r="D107" i="4"/>
  <c r="B107" i="4"/>
  <c r="A107" i="4"/>
  <c r="G106" i="4"/>
  <c r="E106" i="4"/>
  <c r="F106" i="4" s="1"/>
  <c r="M106" i="3" s="1"/>
  <c r="D106" i="4"/>
  <c r="C106" i="4"/>
  <c r="B106" i="4"/>
  <c r="A106" i="4"/>
  <c r="G105" i="4"/>
  <c r="F105" i="4"/>
  <c r="E105" i="4"/>
  <c r="D105" i="4"/>
  <c r="B105" i="4"/>
  <c r="A105" i="4"/>
  <c r="C105" i="4" s="1"/>
  <c r="M105" i="3" s="1"/>
  <c r="G104" i="4"/>
  <c r="E104" i="4"/>
  <c r="D104" i="4"/>
  <c r="B104" i="4"/>
  <c r="A104" i="4"/>
  <c r="G103" i="4"/>
  <c r="F103" i="4"/>
  <c r="M103" i="3" s="1"/>
  <c r="E103" i="4"/>
  <c r="D103" i="4"/>
  <c r="C103" i="4"/>
  <c r="B103" i="4"/>
  <c r="A103" i="4"/>
  <c r="G102" i="4"/>
  <c r="F102" i="4"/>
  <c r="E102" i="4"/>
  <c r="D102" i="4"/>
  <c r="B102" i="4"/>
  <c r="A102" i="4"/>
  <c r="C102" i="4" s="1"/>
  <c r="M102" i="3" s="1"/>
  <c r="G101" i="4"/>
  <c r="E101" i="4"/>
  <c r="D101" i="4"/>
  <c r="B101" i="4"/>
  <c r="A101" i="4"/>
  <c r="C101" i="4" s="1"/>
  <c r="G100" i="4"/>
  <c r="F100" i="4"/>
  <c r="E100" i="4"/>
  <c r="D100" i="4"/>
  <c r="B100" i="4"/>
  <c r="C100" i="4" s="1"/>
  <c r="M100" i="3" s="1"/>
  <c r="A100" i="4"/>
  <c r="G99" i="4"/>
  <c r="F99" i="4"/>
  <c r="E99" i="4"/>
  <c r="D99" i="4"/>
  <c r="C99" i="4"/>
  <c r="M99" i="3" s="1"/>
  <c r="B99" i="4"/>
  <c r="A99" i="4"/>
  <c r="G98" i="4"/>
  <c r="E98" i="4"/>
  <c r="D98" i="4"/>
  <c r="B98" i="4"/>
  <c r="A98" i="4"/>
  <c r="C98" i="4" s="1"/>
  <c r="G97" i="4"/>
  <c r="F97" i="4"/>
  <c r="E97" i="4"/>
  <c r="D97" i="4"/>
  <c r="B97" i="4"/>
  <c r="C97" i="4" s="1"/>
  <c r="M97" i="3" s="1"/>
  <c r="A97" i="4"/>
  <c r="G96" i="4"/>
  <c r="E96" i="4"/>
  <c r="D96" i="4"/>
  <c r="F96" i="4" s="1"/>
  <c r="C96" i="4"/>
  <c r="B96" i="4"/>
  <c r="A96" i="4"/>
  <c r="G95" i="4"/>
  <c r="E95" i="4"/>
  <c r="D95" i="4"/>
  <c r="F95" i="4" s="1"/>
  <c r="B95" i="4"/>
  <c r="A95" i="4"/>
  <c r="G94" i="4"/>
  <c r="E94" i="4"/>
  <c r="F94" i="4" s="1"/>
  <c r="M94" i="3" s="1"/>
  <c r="D94" i="4"/>
  <c r="C94" i="4"/>
  <c r="B94" i="4"/>
  <c r="A94" i="4"/>
  <c r="G93" i="4"/>
  <c r="F93" i="4"/>
  <c r="M93" i="3" s="1"/>
  <c r="E93" i="4"/>
  <c r="D93" i="4"/>
  <c r="C93" i="4"/>
  <c r="B93" i="4"/>
  <c r="A93" i="4"/>
  <c r="G92" i="4"/>
  <c r="E92" i="4"/>
  <c r="D92" i="4"/>
  <c r="C92" i="4"/>
  <c r="B92" i="4"/>
  <c r="A92" i="4"/>
  <c r="G91" i="4"/>
  <c r="F91" i="4"/>
  <c r="M91" i="3" s="1"/>
  <c r="E91" i="4"/>
  <c r="D91" i="4"/>
  <c r="C91" i="4"/>
  <c r="B91" i="4"/>
  <c r="A91" i="4"/>
  <c r="G90" i="4"/>
  <c r="F90" i="4"/>
  <c r="E90" i="4"/>
  <c r="D90" i="4"/>
  <c r="B90" i="4"/>
  <c r="A90" i="4"/>
  <c r="C90" i="4" s="1"/>
  <c r="M90" i="3" s="1"/>
  <c r="G89" i="4"/>
  <c r="F89" i="4"/>
  <c r="E89" i="4"/>
  <c r="D89" i="4"/>
  <c r="B89" i="4"/>
  <c r="A89" i="4"/>
  <c r="C89" i="4" s="1"/>
  <c r="G88" i="4"/>
  <c r="F88" i="4"/>
  <c r="E88" i="4"/>
  <c r="D88" i="4"/>
  <c r="B88" i="4"/>
  <c r="C88" i="4" s="1"/>
  <c r="M88" i="3" s="1"/>
  <c r="A88" i="4"/>
  <c r="G87" i="4"/>
  <c r="E87" i="4"/>
  <c r="D87" i="4"/>
  <c r="F87" i="4" s="1"/>
  <c r="C87" i="4"/>
  <c r="M87" i="3" s="1"/>
  <c r="B87" i="4"/>
  <c r="A87" i="4"/>
  <c r="G86" i="4"/>
  <c r="E86" i="4"/>
  <c r="D86" i="4"/>
  <c r="F86" i="4" s="1"/>
  <c r="C86" i="4"/>
  <c r="M86" i="3" s="1"/>
  <c r="B86" i="4"/>
  <c r="A86" i="4"/>
  <c r="G85" i="4"/>
  <c r="E85" i="4"/>
  <c r="D85" i="4"/>
  <c r="F85" i="4" s="1"/>
  <c r="C85" i="4"/>
  <c r="M85" i="3" s="1"/>
  <c r="B85" i="4"/>
  <c r="A85" i="4"/>
  <c r="G84" i="4"/>
  <c r="E84" i="4"/>
  <c r="F84" i="4" s="1"/>
  <c r="M84" i="3" s="1"/>
  <c r="D84" i="4"/>
  <c r="C84" i="4"/>
  <c r="B84" i="4"/>
  <c r="A84" i="4"/>
  <c r="G83" i="4"/>
  <c r="F83" i="4"/>
  <c r="E83" i="4"/>
  <c r="D83" i="4"/>
  <c r="B83" i="4"/>
  <c r="A83" i="4"/>
  <c r="G82" i="4"/>
  <c r="F82" i="4"/>
  <c r="E82" i="4"/>
  <c r="D82" i="4"/>
  <c r="B82" i="4"/>
  <c r="A82" i="4"/>
  <c r="C82" i="4" s="1"/>
  <c r="M82" i="3" s="1"/>
  <c r="G81" i="4"/>
  <c r="F81" i="4"/>
  <c r="E81" i="4"/>
  <c r="D81" i="4"/>
  <c r="B81" i="4"/>
  <c r="A81" i="4"/>
  <c r="C81" i="4" s="1"/>
  <c r="M81" i="3" s="1"/>
  <c r="G80" i="4"/>
  <c r="E80" i="4"/>
  <c r="D80" i="4"/>
  <c r="B80" i="4"/>
  <c r="A80" i="4"/>
  <c r="C80" i="4" s="1"/>
  <c r="G79" i="4"/>
  <c r="F79" i="4"/>
  <c r="E79" i="4"/>
  <c r="D79" i="4"/>
  <c r="B79" i="4"/>
  <c r="C79" i="4" s="1"/>
  <c r="M79" i="3" s="1"/>
  <c r="A79" i="4"/>
  <c r="G78" i="4"/>
  <c r="E78" i="4"/>
  <c r="D78" i="4"/>
  <c r="F78" i="4" s="1"/>
  <c r="C78" i="4"/>
  <c r="B78" i="4"/>
  <c r="A78" i="4"/>
  <c r="G77" i="4"/>
  <c r="E77" i="4"/>
  <c r="D77" i="4"/>
  <c r="F77" i="4" s="1"/>
  <c r="B77" i="4"/>
  <c r="A77" i="4"/>
  <c r="G76" i="4"/>
  <c r="E76" i="4"/>
  <c r="F76" i="4" s="1"/>
  <c r="M76" i="3" s="1"/>
  <c r="D76" i="4"/>
  <c r="C76" i="4"/>
  <c r="B76" i="4"/>
  <c r="A76" i="4"/>
  <c r="G75" i="4"/>
  <c r="F75" i="4"/>
  <c r="M75" i="3" s="1"/>
  <c r="E75" i="4"/>
  <c r="D75" i="4"/>
  <c r="C75" i="4"/>
  <c r="B75" i="4"/>
  <c r="A75" i="4"/>
  <c r="G74" i="4"/>
  <c r="E74" i="4"/>
  <c r="D74" i="4"/>
  <c r="C74" i="4"/>
  <c r="B74" i="4"/>
  <c r="A74" i="4"/>
  <c r="G73" i="4"/>
  <c r="F73" i="4"/>
  <c r="M73" i="3" s="1"/>
  <c r="E73" i="4"/>
  <c r="D73" i="4"/>
  <c r="C73" i="4"/>
  <c r="B73" i="4"/>
  <c r="A73" i="4"/>
  <c r="G72" i="4"/>
  <c r="F72" i="4"/>
  <c r="E72" i="4"/>
  <c r="D72" i="4"/>
  <c r="B72" i="4"/>
  <c r="A72" i="4"/>
  <c r="C72" i="4" s="1"/>
  <c r="M72" i="3" s="1"/>
  <c r="G71" i="4"/>
  <c r="F71" i="4"/>
  <c r="E71" i="4"/>
  <c r="D71" i="4"/>
  <c r="B71" i="4"/>
  <c r="A71" i="4"/>
  <c r="C71" i="4" s="1"/>
  <c r="G70" i="4"/>
  <c r="F70" i="4"/>
  <c r="E70" i="4"/>
  <c r="D70" i="4"/>
  <c r="B70" i="4"/>
  <c r="C70" i="4" s="1"/>
  <c r="M70" i="3" s="1"/>
  <c r="A70" i="4"/>
  <c r="G69" i="4"/>
  <c r="E69" i="4"/>
  <c r="D69" i="4"/>
  <c r="F69" i="4" s="1"/>
  <c r="C69" i="4"/>
  <c r="M69" i="3" s="1"/>
  <c r="B69" i="4"/>
  <c r="A69" i="4"/>
  <c r="G68" i="4"/>
  <c r="E68" i="4"/>
  <c r="D68" i="4"/>
  <c r="F68" i="4" s="1"/>
  <c r="C68" i="4"/>
  <c r="M68" i="3" s="1"/>
  <c r="B68" i="4"/>
  <c r="A68" i="4"/>
  <c r="G67" i="4"/>
  <c r="E67" i="4"/>
  <c r="D67" i="4"/>
  <c r="F67" i="4" s="1"/>
  <c r="C67" i="4"/>
  <c r="M67" i="3" s="1"/>
  <c r="B67" i="4"/>
  <c r="A67" i="4"/>
  <c r="G66" i="4"/>
  <c r="E66" i="4"/>
  <c r="F66" i="4" s="1"/>
  <c r="M66" i="3" s="1"/>
  <c r="D66" i="4"/>
  <c r="C66" i="4"/>
  <c r="B66" i="4"/>
  <c r="A66" i="4"/>
  <c r="G65" i="4"/>
  <c r="F65" i="4"/>
  <c r="E65" i="4"/>
  <c r="D65" i="4"/>
  <c r="B65" i="4"/>
  <c r="A65" i="4"/>
  <c r="C65" i="4" s="1"/>
  <c r="M65" i="3" s="1"/>
  <c r="G64" i="4"/>
  <c r="F64" i="4"/>
  <c r="E64" i="4"/>
  <c r="D64" i="4"/>
  <c r="B64" i="4"/>
  <c r="A64" i="4"/>
  <c r="C64" i="4" s="1"/>
  <c r="M64" i="3" s="1"/>
  <c r="G63" i="4"/>
  <c r="F63" i="4"/>
  <c r="E63" i="4"/>
  <c r="D63" i="4"/>
  <c r="B63" i="4"/>
  <c r="C63" i="4" s="1"/>
  <c r="M63" i="3" s="1"/>
  <c r="A63" i="4"/>
  <c r="G62" i="4"/>
  <c r="E62" i="4"/>
  <c r="D62" i="4"/>
  <c r="F62" i="4" s="1"/>
  <c r="C62" i="4"/>
  <c r="M62" i="3" s="1"/>
  <c r="B62" i="4"/>
  <c r="A62" i="4"/>
  <c r="G61" i="4"/>
  <c r="E61" i="4"/>
  <c r="D61" i="4"/>
  <c r="F61" i="4" s="1"/>
  <c r="C61" i="4"/>
  <c r="M61" i="3" s="1"/>
  <c r="B61" i="4"/>
  <c r="A61" i="4"/>
  <c r="G60" i="4"/>
  <c r="E60" i="4"/>
  <c r="F60" i="4" s="1"/>
  <c r="M60" i="3" s="1"/>
  <c r="D60" i="4"/>
  <c r="C60" i="4"/>
  <c r="B60" i="4"/>
  <c r="A60" i="4"/>
  <c r="G59" i="4"/>
  <c r="F59" i="4"/>
  <c r="E59" i="4"/>
  <c r="D59" i="4"/>
  <c r="B59" i="4"/>
  <c r="A59" i="4"/>
  <c r="C59" i="4" s="1"/>
  <c r="M59" i="3" s="1"/>
  <c r="G58" i="4"/>
  <c r="F58" i="4"/>
  <c r="E58" i="4"/>
  <c r="D58" i="4"/>
  <c r="B58" i="4"/>
  <c r="A58" i="4"/>
  <c r="C58" i="4" s="1"/>
  <c r="M58" i="3" s="1"/>
  <c r="G57" i="4"/>
  <c r="F57" i="4"/>
  <c r="E57" i="4"/>
  <c r="D57" i="4"/>
  <c r="B57" i="4"/>
  <c r="C57" i="4" s="1"/>
  <c r="M57" i="3" s="1"/>
  <c r="A57" i="4"/>
  <c r="G56" i="4"/>
  <c r="E56" i="4"/>
  <c r="D56" i="4"/>
  <c r="F56" i="4" s="1"/>
  <c r="C56" i="4"/>
  <c r="M56" i="3" s="1"/>
  <c r="B56" i="4"/>
  <c r="A56" i="4"/>
  <c r="G55" i="4"/>
  <c r="E55" i="4"/>
  <c r="D55" i="4"/>
  <c r="F55" i="4" s="1"/>
  <c r="C55" i="4"/>
  <c r="M55" i="3" s="1"/>
  <c r="B55" i="4"/>
  <c r="A55" i="4"/>
  <c r="G54" i="4"/>
  <c r="E54" i="4"/>
  <c r="F54" i="4" s="1"/>
  <c r="M54" i="3" s="1"/>
  <c r="D54" i="4"/>
  <c r="C54" i="4"/>
  <c r="B54" i="4"/>
  <c r="A54" i="4"/>
  <c r="G53" i="4"/>
  <c r="F53" i="4"/>
  <c r="E53" i="4"/>
  <c r="D53" i="4"/>
  <c r="B53" i="4"/>
  <c r="A53" i="4"/>
  <c r="C53" i="4" s="1"/>
  <c r="M53" i="3" s="1"/>
  <c r="G52" i="4"/>
  <c r="F52" i="4"/>
  <c r="E52" i="4"/>
  <c r="D52" i="4"/>
  <c r="B52" i="4"/>
  <c r="A52" i="4"/>
  <c r="C52" i="4" s="1"/>
  <c r="M52" i="3" s="1"/>
  <c r="G51" i="4"/>
  <c r="F51" i="4"/>
  <c r="E51" i="4"/>
  <c r="D51" i="4"/>
  <c r="B51" i="4"/>
  <c r="C51" i="4" s="1"/>
  <c r="M51" i="3" s="1"/>
  <c r="A51" i="4"/>
  <c r="G50" i="4"/>
  <c r="E50" i="4"/>
  <c r="D50" i="4"/>
  <c r="F50" i="4" s="1"/>
  <c r="C50" i="4"/>
  <c r="M50" i="3" s="1"/>
  <c r="B50" i="4"/>
  <c r="A50" i="4"/>
  <c r="G49" i="4"/>
  <c r="E49" i="4"/>
  <c r="D49" i="4"/>
  <c r="F49" i="4" s="1"/>
  <c r="C49" i="4"/>
  <c r="M49" i="3" s="1"/>
  <c r="B49" i="4"/>
  <c r="A49" i="4"/>
  <c r="G48" i="4"/>
  <c r="E48" i="4"/>
  <c r="F48" i="4" s="1"/>
  <c r="M48" i="3" s="1"/>
  <c r="D48" i="4"/>
  <c r="C48" i="4"/>
  <c r="B48" i="4"/>
  <c r="A48" i="4"/>
  <c r="G47" i="4"/>
  <c r="F47" i="4"/>
  <c r="E47" i="4"/>
  <c r="D47" i="4"/>
  <c r="B47" i="4"/>
  <c r="A47" i="4"/>
  <c r="C47" i="4" s="1"/>
  <c r="M47" i="3" s="1"/>
  <c r="G46" i="4"/>
  <c r="F46" i="4"/>
  <c r="E46" i="4"/>
  <c r="D46" i="4"/>
  <c r="B46" i="4"/>
  <c r="A46" i="4"/>
  <c r="C46" i="4" s="1"/>
  <c r="M46" i="3" s="1"/>
  <c r="G45" i="4"/>
  <c r="F45" i="4"/>
  <c r="E45" i="4"/>
  <c r="D45" i="4"/>
  <c r="B45" i="4"/>
  <c r="C45" i="4" s="1"/>
  <c r="M45" i="3" s="1"/>
  <c r="A45" i="4"/>
  <c r="G44" i="4"/>
  <c r="E44" i="4"/>
  <c r="D44" i="4"/>
  <c r="F44" i="4" s="1"/>
  <c r="C44" i="4"/>
  <c r="M44" i="3" s="1"/>
  <c r="B44" i="4"/>
  <c r="A44" i="4"/>
  <c r="G43" i="4"/>
  <c r="E43" i="4"/>
  <c r="D43" i="4"/>
  <c r="F43" i="4" s="1"/>
  <c r="C43" i="4"/>
  <c r="M43" i="3" s="1"/>
  <c r="B43" i="4"/>
  <c r="A43" i="4"/>
  <c r="G42" i="4"/>
  <c r="E42" i="4"/>
  <c r="F42" i="4" s="1"/>
  <c r="M42" i="3" s="1"/>
  <c r="D42" i="4"/>
  <c r="C42" i="4"/>
  <c r="B42" i="4"/>
  <c r="A42" i="4"/>
  <c r="G41" i="4"/>
  <c r="F41" i="4"/>
  <c r="E41" i="4"/>
  <c r="D41" i="4"/>
  <c r="B41" i="4"/>
  <c r="A41" i="4"/>
  <c r="C41" i="4" s="1"/>
  <c r="M41" i="3" s="1"/>
  <c r="G40" i="4"/>
  <c r="F40" i="4"/>
  <c r="E40" i="4"/>
  <c r="D40" i="4"/>
  <c r="B40" i="4"/>
  <c r="A40" i="4"/>
  <c r="C40" i="4" s="1"/>
  <c r="M40" i="3" s="1"/>
  <c r="G39" i="4"/>
  <c r="F39" i="4"/>
  <c r="E39" i="4"/>
  <c r="D39" i="4"/>
  <c r="B39" i="4"/>
  <c r="C39" i="4" s="1"/>
  <c r="M39" i="3" s="1"/>
  <c r="A39" i="4"/>
  <c r="G38" i="4"/>
  <c r="E38" i="4"/>
  <c r="D38" i="4"/>
  <c r="F38" i="4" s="1"/>
  <c r="C38" i="4"/>
  <c r="M38" i="3" s="1"/>
  <c r="B38" i="4"/>
  <c r="A38" i="4"/>
  <c r="G37" i="4"/>
  <c r="E37" i="4"/>
  <c r="D37" i="4"/>
  <c r="F37" i="4" s="1"/>
  <c r="C37" i="4"/>
  <c r="M37" i="3" s="1"/>
  <c r="B37" i="4"/>
  <c r="A37" i="4"/>
  <c r="G36" i="4"/>
  <c r="E36" i="4"/>
  <c r="F36" i="4" s="1"/>
  <c r="M36" i="3" s="1"/>
  <c r="D36" i="4"/>
  <c r="C36" i="4"/>
  <c r="B36" i="4"/>
  <c r="A36" i="4"/>
  <c r="G35" i="4"/>
  <c r="F35" i="4"/>
  <c r="E35" i="4"/>
  <c r="D35" i="4"/>
  <c r="B35" i="4"/>
  <c r="A35" i="4"/>
  <c r="C35" i="4" s="1"/>
  <c r="M35" i="3" s="1"/>
  <c r="G34" i="4"/>
  <c r="F34" i="4"/>
  <c r="E34" i="4"/>
  <c r="D34" i="4"/>
  <c r="B34" i="4"/>
  <c r="A34" i="4"/>
  <c r="C34" i="4" s="1"/>
  <c r="M34" i="3" s="1"/>
  <c r="G33" i="4"/>
  <c r="F33" i="4"/>
  <c r="E33" i="4"/>
  <c r="D33" i="4"/>
  <c r="B33" i="4"/>
  <c r="C33" i="4" s="1"/>
  <c r="M33" i="3" s="1"/>
  <c r="A33" i="4"/>
  <c r="G32" i="4"/>
  <c r="E32" i="4"/>
  <c r="D32" i="4"/>
  <c r="F32" i="4" s="1"/>
  <c r="C32" i="4"/>
  <c r="M32" i="3" s="1"/>
  <c r="B32" i="4"/>
  <c r="A32" i="4"/>
  <c r="G31" i="4"/>
  <c r="E31" i="4"/>
  <c r="D31" i="4"/>
  <c r="F31" i="4" s="1"/>
  <c r="C31" i="4"/>
  <c r="M31" i="3" s="1"/>
  <c r="B31" i="4"/>
  <c r="A31" i="4"/>
  <c r="G30" i="4"/>
  <c r="E30" i="4"/>
  <c r="F30" i="4" s="1"/>
  <c r="M30" i="3" s="1"/>
  <c r="D30" i="4"/>
  <c r="C30" i="4"/>
  <c r="B30" i="4"/>
  <c r="A30" i="4"/>
  <c r="G29" i="4"/>
  <c r="F29" i="4"/>
  <c r="E29" i="4"/>
  <c r="D29" i="4"/>
  <c r="B29" i="4"/>
  <c r="A29" i="4"/>
  <c r="C29" i="4" s="1"/>
  <c r="M29" i="3" s="1"/>
  <c r="G28" i="4"/>
  <c r="F28" i="4"/>
  <c r="E28" i="4"/>
  <c r="D28" i="4"/>
  <c r="B28" i="4"/>
  <c r="A28" i="4"/>
  <c r="C28" i="4" s="1"/>
  <c r="M28" i="3" s="1"/>
  <c r="G27" i="4"/>
  <c r="F27" i="4"/>
  <c r="E27" i="4"/>
  <c r="D27" i="4"/>
  <c r="B27" i="4"/>
  <c r="C27" i="4" s="1"/>
  <c r="M27" i="3" s="1"/>
  <c r="A27" i="4"/>
  <c r="G26" i="4"/>
  <c r="E26" i="4"/>
  <c r="D26" i="4"/>
  <c r="F26" i="4" s="1"/>
  <c r="C26" i="4"/>
  <c r="M26" i="3" s="1"/>
  <c r="B26" i="4"/>
  <c r="A26" i="4"/>
  <c r="G25" i="4"/>
  <c r="E25" i="4"/>
  <c r="D25" i="4"/>
  <c r="F25" i="4" s="1"/>
  <c r="C25" i="4"/>
  <c r="M25" i="3" s="1"/>
  <c r="B25" i="4"/>
  <c r="A25" i="4"/>
  <c r="G24" i="4"/>
  <c r="E24" i="4"/>
  <c r="F24" i="4" s="1"/>
  <c r="M24" i="3" s="1"/>
  <c r="D24" i="4"/>
  <c r="C24" i="4"/>
  <c r="B24" i="4"/>
  <c r="A24" i="4"/>
  <c r="G23" i="4"/>
  <c r="F23" i="4"/>
  <c r="E23" i="4"/>
  <c r="D23" i="4"/>
  <c r="B23" i="4"/>
  <c r="A23" i="4"/>
  <c r="C23" i="4" s="1"/>
  <c r="M23" i="3" s="1"/>
  <c r="G22" i="4"/>
  <c r="F22" i="4"/>
  <c r="E22" i="4"/>
  <c r="D22" i="4"/>
  <c r="B22" i="4"/>
  <c r="A22" i="4"/>
  <c r="C22" i="4" s="1"/>
  <c r="M22" i="3" s="1"/>
  <c r="G21" i="4"/>
  <c r="F21" i="4"/>
  <c r="E21" i="4"/>
  <c r="D21" i="4"/>
  <c r="B21" i="4"/>
  <c r="C21" i="4" s="1"/>
  <c r="M21" i="3" s="1"/>
  <c r="A21" i="4"/>
  <c r="G20" i="4"/>
  <c r="E20" i="4"/>
  <c r="D20" i="4"/>
  <c r="F20" i="4" s="1"/>
  <c r="C20" i="4"/>
  <c r="M20" i="3" s="1"/>
  <c r="B20" i="4"/>
  <c r="A20" i="4"/>
  <c r="G19" i="4"/>
  <c r="E19" i="4"/>
  <c r="D19" i="4"/>
  <c r="F19" i="4" s="1"/>
  <c r="C19" i="4"/>
  <c r="M19" i="3" s="1"/>
  <c r="B19" i="4"/>
  <c r="A19" i="4"/>
  <c r="G18" i="4"/>
  <c r="E18" i="4"/>
  <c r="F18" i="4" s="1"/>
  <c r="M18" i="3" s="1"/>
  <c r="D18" i="4"/>
  <c r="C18" i="4"/>
  <c r="B18" i="4"/>
  <c r="A18" i="4"/>
  <c r="G17" i="4"/>
  <c r="F17" i="4"/>
  <c r="E17" i="4"/>
  <c r="D17" i="4"/>
  <c r="B17" i="4"/>
  <c r="A17" i="4"/>
  <c r="C17" i="4" s="1"/>
  <c r="M17" i="3" s="1"/>
  <c r="G16" i="4"/>
  <c r="F16" i="4"/>
  <c r="E16" i="4"/>
  <c r="D16" i="4"/>
  <c r="B16" i="4"/>
  <c r="A16" i="4"/>
  <c r="C16" i="4" s="1"/>
  <c r="M16" i="3" s="1"/>
  <c r="G15" i="4"/>
  <c r="F15" i="4"/>
  <c r="E15" i="4"/>
  <c r="D15" i="4"/>
  <c r="B15" i="4"/>
  <c r="C15" i="4" s="1"/>
  <c r="M15" i="3" s="1"/>
  <c r="A15" i="4"/>
  <c r="G14" i="4"/>
  <c r="E14" i="4"/>
  <c r="D14" i="4"/>
  <c r="F14" i="4" s="1"/>
  <c r="C14" i="4"/>
  <c r="M14" i="3" s="1"/>
  <c r="B14" i="4"/>
  <c r="A14" i="4"/>
  <c r="G13" i="4"/>
  <c r="E13" i="4"/>
  <c r="D13" i="4"/>
  <c r="F13" i="4" s="1"/>
  <c r="C13" i="4"/>
  <c r="M13" i="3" s="1"/>
  <c r="B13" i="4"/>
  <c r="A13" i="4"/>
  <c r="G12" i="4"/>
  <c r="E12" i="4"/>
  <c r="F12" i="4" s="1"/>
  <c r="M12" i="3" s="1"/>
  <c r="D12" i="4"/>
  <c r="C12" i="4"/>
  <c r="B12" i="4"/>
  <c r="A12" i="4"/>
  <c r="G11" i="4"/>
  <c r="F11" i="4"/>
  <c r="E11" i="4"/>
  <c r="D11" i="4"/>
  <c r="B11" i="4"/>
  <c r="A11" i="4"/>
  <c r="C11" i="4" s="1"/>
  <c r="M11" i="3" s="1"/>
  <c r="G10" i="4"/>
  <c r="F10" i="4"/>
  <c r="E10" i="4"/>
  <c r="D10" i="4"/>
  <c r="B10" i="4"/>
  <c r="A10" i="4"/>
  <c r="C10" i="4" s="1"/>
  <c r="M10" i="3" s="1"/>
  <c r="G9" i="4"/>
  <c r="F9" i="4"/>
  <c r="E9" i="4"/>
  <c r="D9" i="4"/>
  <c r="B9" i="4"/>
  <c r="C9" i="4" s="1"/>
  <c r="M9" i="3" s="1"/>
  <c r="A9" i="4"/>
  <c r="G8" i="4"/>
  <c r="E8" i="4"/>
  <c r="D8" i="4"/>
  <c r="F8" i="4" s="1"/>
  <c r="C8" i="4"/>
  <c r="M8" i="3" s="1"/>
  <c r="B8" i="4"/>
  <c r="A8" i="4"/>
  <c r="G7" i="4"/>
  <c r="E7" i="4"/>
  <c r="D7" i="4"/>
  <c r="F7" i="4" s="1"/>
  <c r="C7" i="4"/>
  <c r="M7" i="3" s="1"/>
  <c r="B7" i="4"/>
  <c r="A7" i="4"/>
  <c r="G6" i="4"/>
  <c r="E6" i="4"/>
  <c r="F6" i="4" s="1"/>
  <c r="M6" i="3" s="1"/>
  <c r="D6" i="4"/>
  <c r="C6" i="4"/>
  <c r="B6" i="4"/>
  <c r="A6" i="4"/>
  <c r="G5" i="4"/>
  <c r="F5" i="4"/>
  <c r="E5" i="4"/>
  <c r="D5" i="4"/>
  <c r="B5" i="4"/>
  <c r="A5" i="4"/>
  <c r="C5" i="4" s="1"/>
  <c r="M5" i="3" s="1"/>
  <c r="V4" i="4"/>
  <c r="P4" i="4"/>
  <c r="O4" i="4" a="1"/>
  <c r="O4" i="4" s="1"/>
  <c r="S4" i="4" s="1"/>
  <c r="M4" i="4"/>
  <c r="K4" i="4"/>
  <c r="T4" i="4" s="1"/>
  <c r="I4" i="4"/>
  <c r="G4" i="4"/>
  <c r="E4" i="4"/>
  <c r="D4" i="4"/>
  <c r="F4" i="4" s="1"/>
  <c r="C4" i="4"/>
  <c r="M4" i="3" s="1"/>
  <c r="B4" i="4"/>
  <c r="A4" i="4"/>
  <c r="G3" i="4"/>
  <c r="E3" i="4"/>
  <c r="D3" i="4"/>
  <c r="F3" i="4" s="1"/>
  <c r="C3" i="4"/>
  <c r="M3" i="3" s="1"/>
  <c r="B3" i="4"/>
  <c r="A3" i="4"/>
  <c r="G2" i="4"/>
  <c r="E2" i="4"/>
  <c r="F2" i="4" s="1"/>
  <c r="D2" i="4"/>
  <c r="B2" i="4"/>
  <c r="C2" i="4" s="1"/>
  <c r="A2" i="4"/>
  <c r="L4" i="4"/>
  <c r="U4" i="4" s="1"/>
  <c r="N4" i="4"/>
  <c r="W4" i="4" s="1"/>
  <c r="M198" i="3"/>
  <c r="M191" i="3"/>
  <c r="M190" i="3"/>
  <c r="M189" i="3"/>
  <c r="M180" i="3"/>
  <c r="M173" i="3"/>
  <c r="M172" i="3"/>
  <c r="M171" i="3"/>
  <c r="M162" i="3"/>
  <c r="M155" i="3"/>
  <c r="M154" i="3"/>
  <c r="M153" i="3"/>
  <c r="M126" i="3"/>
  <c r="M108" i="3"/>
  <c r="M89" i="3"/>
  <c r="M71" i="3"/>
  <c r="V30" i="2"/>
  <c r="U30" i="2"/>
  <c r="T30" i="2"/>
  <c r="S30" i="2"/>
  <c r="P30" i="2"/>
  <c r="X30" i="2" s="1"/>
  <c r="O30" i="2" a="1"/>
  <c r="O30" i="2"/>
  <c r="W30" i="2" s="1"/>
  <c r="M30" i="2"/>
  <c r="I30" i="2"/>
  <c r="G30" i="2"/>
  <c r="E30" i="2"/>
  <c r="D30" i="2"/>
  <c r="F30" i="2" s="1"/>
  <c r="C30" i="2"/>
  <c r="B30" i="2"/>
  <c r="A30" i="2"/>
  <c r="G29" i="2"/>
  <c r="E29" i="2"/>
  <c r="F29" i="2" s="1"/>
  <c r="D29" i="2"/>
  <c r="B29" i="2"/>
  <c r="C29" i="2" s="1"/>
  <c r="A29" i="2"/>
  <c r="G28" i="2"/>
  <c r="F28" i="2"/>
  <c r="E28" i="2"/>
  <c r="D28" i="2"/>
  <c r="B28" i="2"/>
  <c r="A28" i="2"/>
  <c r="C28" i="2" s="1"/>
  <c r="M28" i="1" s="1"/>
  <c r="G27" i="2"/>
  <c r="F27" i="2"/>
  <c r="E27" i="2"/>
  <c r="D27" i="2"/>
  <c r="B27" i="2"/>
  <c r="A27" i="2"/>
  <c r="C27" i="2" s="1"/>
  <c r="M27" i="1" s="1"/>
  <c r="G26" i="2"/>
  <c r="E26" i="2"/>
  <c r="F26" i="2" s="1"/>
  <c r="D26" i="2"/>
  <c r="B26" i="2"/>
  <c r="C26" i="2" s="1"/>
  <c r="M26" i="1" s="1"/>
  <c r="A26" i="2"/>
  <c r="G25" i="2"/>
  <c r="E25" i="2"/>
  <c r="D25" i="2"/>
  <c r="F25" i="2" s="1"/>
  <c r="C25" i="2"/>
  <c r="M25" i="1" s="1"/>
  <c r="B25" i="2"/>
  <c r="A25" i="2"/>
  <c r="G24" i="2"/>
  <c r="E24" i="2"/>
  <c r="D24" i="2"/>
  <c r="F24" i="2" s="1"/>
  <c r="C24" i="2"/>
  <c r="M24" i="1" s="1"/>
  <c r="B24" i="2"/>
  <c r="A24" i="2"/>
  <c r="G23" i="2"/>
  <c r="E23" i="2"/>
  <c r="F23" i="2" s="1"/>
  <c r="D23" i="2"/>
  <c r="B23" i="2"/>
  <c r="C23" i="2" s="1"/>
  <c r="M23" i="1" s="1"/>
  <c r="A23" i="2"/>
  <c r="G22" i="2"/>
  <c r="F22" i="2"/>
  <c r="E22" i="2"/>
  <c r="D22" i="2"/>
  <c r="B22" i="2"/>
  <c r="A22" i="2"/>
  <c r="C22" i="2" s="1"/>
  <c r="M22" i="1" s="1"/>
  <c r="G21" i="2"/>
  <c r="F21" i="2"/>
  <c r="E21" i="2"/>
  <c r="D21" i="2"/>
  <c r="B21" i="2"/>
  <c r="A21" i="2"/>
  <c r="C21" i="2" s="1"/>
  <c r="M21" i="1" s="1"/>
  <c r="G20" i="2"/>
  <c r="E20" i="2"/>
  <c r="F20" i="2" s="1"/>
  <c r="D20" i="2"/>
  <c r="B20" i="2"/>
  <c r="C20" i="2" s="1"/>
  <c r="M20" i="1" s="1"/>
  <c r="A20" i="2"/>
  <c r="G19" i="2"/>
  <c r="E19" i="2"/>
  <c r="D19" i="2"/>
  <c r="F19" i="2" s="1"/>
  <c r="C19" i="2"/>
  <c r="B19" i="2"/>
  <c r="A19" i="2"/>
  <c r="G18" i="2"/>
  <c r="E18" i="2"/>
  <c r="D18" i="2"/>
  <c r="F18" i="2" s="1"/>
  <c r="C18" i="2"/>
  <c r="B18" i="2"/>
  <c r="A18" i="2"/>
  <c r="G17" i="2"/>
  <c r="E17" i="2"/>
  <c r="F17" i="2" s="1"/>
  <c r="D17" i="2"/>
  <c r="B17" i="2"/>
  <c r="C17" i="2" s="1"/>
  <c r="M17" i="1" s="1"/>
  <c r="A17" i="2"/>
  <c r="G16" i="2"/>
  <c r="F16" i="2"/>
  <c r="E16" i="2"/>
  <c r="D16" i="2"/>
  <c r="B16" i="2"/>
  <c r="A16" i="2"/>
  <c r="C16" i="2" s="1"/>
  <c r="M16" i="1" s="1"/>
  <c r="G15" i="2"/>
  <c r="F15" i="2"/>
  <c r="E15" i="2"/>
  <c r="D15" i="2"/>
  <c r="B15" i="2"/>
  <c r="A15" i="2"/>
  <c r="C15" i="2" s="1"/>
  <c r="M15" i="1" s="1"/>
  <c r="G14" i="2"/>
  <c r="E14" i="2"/>
  <c r="F14" i="2" s="1"/>
  <c r="D14" i="2"/>
  <c r="B14" i="2"/>
  <c r="C14" i="2" s="1"/>
  <c r="A14" i="2"/>
  <c r="G13" i="2"/>
  <c r="E13" i="2"/>
  <c r="D13" i="2"/>
  <c r="F13" i="2" s="1"/>
  <c r="C13" i="2"/>
  <c r="B13" i="2"/>
  <c r="A13" i="2"/>
  <c r="G12" i="2"/>
  <c r="E12" i="2"/>
  <c r="D12" i="2"/>
  <c r="F12" i="2" s="1"/>
  <c r="C12" i="2"/>
  <c r="B12" i="2"/>
  <c r="A12" i="2"/>
  <c r="G11" i="2"/>
  <c r="E11" i="2"/>
  <c r="F11" i="2" s="1"/>
  <c r="D11" i="2"/>
  <c r="B11" i="2"/>
  <c r="C11" i="2" s="1"/>
  <c r="A11" i="2"/>
  <c r="G10" i="2"/>
  <c r="F10" i="2"/>
  <c r="E10" i="2"/>
  <c r="D10" i="2"/>
  <c r="B10" i="2"/>
  <c r="A10" i="2"/>
  <c r="C10" i="2" s="1"/>
  <c r="M10" i="1" s="1"/>
  <c r="G9" i="2"/>
  <c r="F9" i="2"/>
  <c r="E9" i="2"/>
  <c r="D9" i="2"/>
  <c r="B9" i="2"/>
  <c r="A9" i="2"/>
  <c r="C9" i="2" s="1"/>
  <c r="M9" i="1" s="1"/>
  <c r="G8" i="2"/>
  <c r="E8" i="2"/>
  <c r="F8" i="2" s="1"/>
  <c r="D8" i="2"/>
  <c r="B8" i="2"/>
  <c r="C8" i="2" s="1"/>
  <c r="M8" i="1" s="1"/>
  <c r="A8" i="2"/>
  <c r="G7" i="2"/>
  <c r="E7" i="2"/>
  <c r="D7" i="2"/>
  <c r="F7" i="2" s="1"/>
  <c r="C7" i="2"/>
  <c r="M7" i="1" s="1"/>
  <c r="B7" i="2"/>
  <c r="A7" i="2"/>
  <c r="G6" i="2"/>
  <c r="E6" i="2"/>
  <c r="D6" i="2"/>
  <c r="F6" i="2" s="1"/>
  <c r="C6" i="2"/>
  <c r="M6" i="1" s="1"/>
  <c r="B6" i="2"/>
  <c r="A6" i="2"/>
  <c r="G5" i="2"/>
  <c r="E5" i="2"/>
  <c r="F5" i="2" s="1"/>
  <c r="D5" i="2"/>
  <c r="B5" i="2"/>
  <c r="C5" i="2" s="1"/>
  <c r="M5" i="1" s="1"/>
  <c r="A5" i="2"/>
  <c r="V4" i="2"/>
  <c r="U4" i="2"/>
  <c r="S4" i="2"/>
  <c r="P4" i="2"/>
  <c r="X4" i="2" s="1"/>
  <c r="O4" i="2" a="1"/>
  <c r="O4" i="2" s="1"/>
  <c r="W4" i="2" s="1"/>
  <c r="N4" i="2"/>
  <c r="M4" i="2"/>
  <c r="L4" i="2"/>
  <c r="K4" i="2"/>
  <c r="T4" i="2" s="1"/>
  <c r="G4" i="2"/>
  <c r="F4" i="2"/>
  <c r="E4" i="2"/>
  <c r="D4" i="2"/>
  <c r="B4" i="2"/>
  <c r="A4" i="2"/>
  <c r="C4" i="2" s="1"/>
  <c r="M4" i="1" s="1"/>
  <c r="G3" i="2"/>
  <c r="E3" i="2"/>
  <c r="F3" i="2" s="1"/>
  <c r="D3" i="2"/>
  <c r="B3" i="2"/>
  <c r="C3" i="2" s="1"/>
  <c r="A3" i="2"/>
  <c r="G2" i="2"/>
  <c r="E2" i="2"/>
  <c r="D2" i="2"/>
  <c r="F2" i="2" s="1"/>
  <c r="C2" i="2"/>
  <c r="M2" i="1" s="1"/>
  <c r="B2" i="2"/>
  <c r="A2" i="2"/>
  <c r="X4" i="4" l="1"/>
  <c r="M158" i="3"/>
  <c r="M18" i="1"/>
  <c r="M19" i="1"/>
  <c r="M114" i="3"/>
  <c r="M194" i="3"/>
  <c r="M116" i="3"/>
  <c r="M14" i="1"/>
  <c r="M2" i="3"/>
  <c r="M3" i="1"/>
  <c r="M11" i="1"/>
  <c r="M12" i="1"/>
  <c r="M13" i="1"/>
  <c r="M29" i="1"/>
  <c r="M30" i="1"/>
  <c r="M78" i="3"/>
  <c r="M96" i="3"/>
  <c r="M134" i="3"/>
  <c r="X4" i="6"/>
  <c r="C83" i="4"/>
  <c r="M83" i="3" s="1"/>
  <c r="F98" i="4"/>
  <c r="M98" i="3" s="1"/>
  <c r="C104" i="4"/>
  <c r="M104" i="3" s="1"/>
  <c r="F116" i="4"/>
  <c r="C122" i="4"/>
  <c r="M122" i="3" s="1"/>
  <c r="F134" i="4"/>
  <c r="C140" i="4"/>
  <c r="M140" i="3" s="1"/>
  <c r="C143" i="4"/>
  <c r="M143" i="3" s="1"/>
  <c r="C149" i="4"/>
  <c r="M149" i="3" s="1"/>
  <c r="F158" i="4"/>
  <c r="F176" i="4"/>
  <c r="M176" i="3" s="1"/>
  <c r="F194" i="4"/>
  <c r="C11" i="6"/>
  <c r="M11" i="5" s="1"/>
  <c r="M13" i="5"/>
  <c r="M15" i="5"/>
  <c r="C29" i="6"/>
  <c r="M29" i="5" s="1"/>
  <c r="M31" i="5"/>
  <c r="M33" i="5"/>
  <c r="C47" i="6"/>
  <c r="M47" i="5" s="1"/>
  <c r="M49" i="5"/>
  <c r="M51" i="5"/>
  <c r="C65" i="6"/>
  <c r="M65" i="5" s="1"/>
  <c r="M67" i="5"/>
  <c r="M69" i="5"/>
  <c r="C83" i="6"/>
  <c r="M83" i="5" s="1"/>
  <c r="M85" i="5"/>
  <c r="M87" i="5"/>
  <c r="C101" i="6"/>
  <c r="M101" i="5" s="1"/>
  <c r="M103" i="5"/>
  <c r="M105" i="5"/>
  <c r="M8" i="7"/>
  <c r="M44" i="7"/>
  <c r="F125" i="8"/>
  <c r="M125" i="7" s="1"/>
  <c r="F161" i="8"/>
  <c r="M161" i="7" s="1"/>
  <c r="F194" i="8"/>
  <c r="M194" i="7" s="1"/>
  <c r="M14" i="5"/>
  <c r="M69" i="7"/>
  <c r="F80" i="4"/>
  <c r="M80" i="3" s="1"/>
  <c r="F101" i="4"/>
  <c r="M101" i="3" s="1"/>
  <c r="C107" i="4"/>
  <c r="M107" i="3" s="1"/>
  <c r="F119" i="4"/>
  <c r="M119" i="3" s="1"/>
  <c r="C125" i="4"/>
  <c r="M125" i="3" s="1"/>
  <c r="F137" i="4"/>
  <c r="M137" i="3" s="1"/>
  <c r="C167" i="4"/>
  <c r="M167" i="3" s="1"/>
  <c r="C185" i="4"/>
  <c r="M185" i="3" s="1"/>
  <c r="C203" i="4"/>
  <c r="M203" i="3" s="1"/>
  <c r="M2" i="5"/>
  <c r="M4" i="5"/>
  <c r="M8" i="5"/>
  <c r="F14" i="6"/>
  <c r="F32" i="6"/>
  <c r="F50" i="6"/>
  <c r="M50" i="5" s="1"/>
  <c r="M62" i="5"/>
  <c r="F68" i="6"/>
  <c r="M68" i="5" s="1"/>
  <c r="F86" i="6"/>
  <c r="F104" i="6"/>
  <c r="M104" i="5" s="1"/>
  <c r="C80" i="8"/>
  <c r="M80" i="7" s="1"/>
  <c r="M82" i="7"/>
  <c r="M173" i="7"/>
  <c r="C77" i="4"/>
  <c r="M77" i="3" s="1"/>
  <c r="C95" i="4"/>
  <c r="M95" i="3" s="1"/>
  <c r="F104" i="4"/>
  <c r="C110" i="4"/>
  <c r="M110" i="3" s="1"/>
  <c r="F122" i="4"/>
  <c r="C128" i="4"/>
  <c r="M128" i="3" s="1"/>
  <c r="F140" i="4"/>
  <c r="F146" i="4"/>
  <c r="M146" i="3" s="1"/>
  <c r="F152" i="4"/>
  <c r="M152" i="3" s="1"/>
  <c r="F170" i="4"/>
  <c r="M170" i="3" s="1"/>
  <c r="F188" i="4"/>
  <c r="M188" i="3" s="1"/>
  <c r="M3" i="5"/>
  <c r="M7" i="5"/>
  <c r="M10" i="5"/>
  <c r="M25" i="5"/>
  <c r="M28" i="5"/>
  <c r="M43" i="5"/>
  <c r="M46" i="5"/>
  <c r="M61" i="5"/>
  <c r="M64" i="5"/>
  <c r="M79" i="5"/>
  <c r="M82" i="5"/>
  <c r="M97" i="5"/>
  <c r="M100" i="5"/>
  <c r="M4" i="7"/>
  <c r="M16" i="7"/>
  <c r="M52" i="7"/>
  <c r="M118" i="7"/>
  <c r="M154" i="7"/>
  <c r="M183" i="7"/>
  <c r="M32" i="5"/>
  <c r="M86" i="5"/>
  <c r="M33" i="7"/>
  <c r="F74" i="4"/>
  <c r="M74" i="3" s="1"/>
  <c r="F92" i="4"/>
  <c r="M92" i="3" s="1"/>
  <c r="F107" i="4"/>
  <c r="C113" i="4"/>
  <c r="M113" i="3" s="1"/>
  <c r="F125" i="4"/>
  <c r="C131" i="4"/>
  <c r="M131" i="3" s="1"/>
  <c r="C161" i="4"/>
  <c r="M161" i="3" s="1"/>
  <c r="C179" i="4"/>
  <c r="M179" i="3" s="1"/>
  <c r="C197" i="4"/>
  <c r="M197" i="3" s="1"/>
  <c r="F4" i="6"/>
  <c r="F8" i="6"/>
  <c r="M20" i="5"/>
  <c r="F26" i="6"/>
  <c r="M26" i="5" s="1"/>
  <c r="M38" i="5"/>
  <c r="F44" i="6"/>
  <c r="M44" i="5" s="1"/>
  <c r="M56" i="5"/>
  <c r="F62" i="6"/>
  <c r="M74" i="5"/>
  <c r="F80" i="6"/>
  <c r="M80" i="5" s="1"/>
  <c r="M92" i="5"/>
  <c r="F98" i="6"/>
  <c r="M98" i="5" s="1"/>
  <c r="M110" i="5"/>
  <c r="W4" i="8"/>
  <c r="M3" i="7"/>
  <c r="M26" i="7"/>
  <c r="M62" i="7"/>
  <c r="F107" i="8"/>
  <c r="M107" i="7" s="1"/>
  <c r="F143" i="8"/>
  <c r="M143" i="7" s="1"/>
  <c r="F179" i="8"/>
  <c r="M179" i="7" s="1"/>
  <c r="M197" i="7"/>
  <c r="M206" i="7"/>
  <c r="M209" i="7"/>
  <c r="C14" i="8"/>
  <c r="M14" i="7" s="1"/>
  <c r="C32" i="8"/>
  <c r="M32" i="7" s="1"/>
  <c r="C50" i="8"/>
  <c r="M50" i="7" s="1"/>
  <c r="C68" i="8"/>
  <c r="M68" i="7" s="1"/>
  <c r="F89" i="8"/>
  <c r="M89" i="7" s="1"/>
  <c r="F95" i="8"/>
  <c r="M95" i="7" s="1"/>
  <c r="F101" i="8"/>
  <c r="M101" i="7" s="1"/>
  <c r="F119" i="8"/>
  <c r="M119" i="7" s="1"/>
  <c r="F137" i="8"/>
  <c r="M137" i="7" s="1"/>
  <c r="F155" i="8"/>
  <c r="M155" i="7" s="1"/>
  <c r="F173" i="8"/>
  <c r="M210" i="7"/>
  <c r="M4" i="9"/>
  <c r="M92" i="9"/>
  <c r="F105" i="10"/>
  <c r="M104" i="9" s="1"/>
  <c r="F123" i="10"/>
  <c r="M122" i="9" s="1"/>
  <c r="M198" i="7"/>
  <c r="L4" i="8"/>
  <c r="U4" i="8" s="1"/>
  <c r="K4" i="8"/>
  <c r="T4" i="8" s="1"/>
  <c r="M192" i="7"/>
  <c r="L4" i="10"/>
  <c r="U4" i="10" s="1"/>
  <c r="K4" i="10"/>
  <c r="T4" i="10" s="1"/>
  <c r="F11" i="8"/>
  <c r="M11" i="7" s="1"/>
  <c r="F29" i="8"/>
  <c r="M29" i="7" s="1"/>
  <c r="F47" i="8"/>
  <c r="M47" i="7" s="1"/>
  <c r="F65" i="8"/>
  <c r="M65" i="7" s="1"/>
  <c r="C92" i="8"/>
  <c r="M92" i="7" s="1"/>
  <c r="C98" i="8"/>
  <c r="M98" i="7" s="1"/>
  <c r="C104" i="8"/>
  <c r="M104" i="7" s="1"/>
  <c r="C122" i="8"/>
  <c r="M122" i="7" s="1"/>
  <c r="C140" i="8"/>
  <c r="M140" i="7" s="1"/>
  <c r="C158" i="8"/>
  <c r="M158" i="7" s="1"/>
  <c r="C176" i="8"/>
  <c r="M176" i="7" s="1"/>
  <c r="W4" i="10"/>
  <c r="C86" i="10"/>
  <c r="M85" i="9" s="1"/>
  <c r="M89" i="9"/>
  <c r="M113" i="9"/>
  <c r="F3" i="10"/>
  <c r="M3" i="9" s="1"/>
  <c r="C187" i="8"/>
  <c r="M187" i="7" s="1"/>
  <c r="C205" i="8"/>
  <c r="M205" i="7" s="1"/>
  <c r="M77" i="9"/>
  <c r="F81" i="10"/>
  <c r="M80" i="9" s="1"/>
  <c r="F95" i="10"/>
  <c r="M94" i="9" s="1"/>
  <c r="M107" i="9"/>
  <c r="M125" i="9"/>
  <c r="C74" i="10"/>
  <c r="M73" i="9" s="1"/>
  <c r="F83" i="10"/>
  <c r="M82" i="9" s="1"/>
  <c r="C92" i="10"/>
  <c r="M91" i="9" s="1"/>
  <c r="F10" i="12"/>
  <c r="M9" i="11" s="1"/>
  <c r="F16" i="12"/>
  <c r="M15" i="11" s="1"/>
  <c r="F22" i="12"/>
  <c r="M21" i="11" s="1"/>
  <c r="F28" i="12"/>
  <c r="M27" i="11" s="1"/>
  <c r="F34" i="12"/>
  <c r="M33" i="11" s="1"/>
  <c r="F40" i="12"/>
  <c r="M39" i="11" s="1"/>
  <c r="F46" i="12"/>
  <c r="M45" i="11" s="1"/>
  <c r="F52" i="12"/>
  <c r="M51" i="11" s="1"/>
  <c r="F58" i="12"/>
  <c r="M57" i="11" s="1"/>
  <c r="F64" i="12"/>
  <c r="M63" i="11" s="1"/>
  <c r="F70" i="12"/>
  <c r="M69" i="11" s="1"/>
  <c r="F76" i="12"/>
  <c r="M75" i="11" s="1"/>
  <c r="F82" i="12"/>
  <c r="M81" i="11" s="1"/>
  <c r="F88" i="12"/>
  <c r="M87" i="11" s="1"/>
  <c r="F94" i="12"/>
  <c r="M93" i="11" s="1"/>
  <c r="F100" i="12"/>
  <c r="M99" i="11" s="1"/>
  <c r="F106" i="12"/>
  <c r="M105" i="11" s="1"/>
  <c r="F112" i="12"/>
  <c r="M111" i="11" s="1"/>
  <c r="F124" i="12"/>
  <c r="M123" i="11" s="1"/>
  <c r="C4" i="12"/>
  <c r="M3" i="11" s="1"/>
  <c r="C7" i="12"/>
  <c r="M6" i="11" s="1"/>
  <c r="C13" i="12"/>
  <c r="M12" i="11" s="1"/>
  <c r="C19" i="12"/>
  <c r="M18" i="11" s="1"/>
  <c r="C25" i="12"/>
  <c r="M24" i="11" s="1"/>
  <c r="C31" i="12"/>
  <c r="M30" i="11" s="1"/>
  <c r="C37" i="12"/>
  <c r="M36" i="11" s="1"/>
  <c r="C43" i="12"/>
  <c r="M42" i="11" s="1"/>
  <c r="C49" i="12"/>
  <c r="M48" i="11" s="1"/>
  <c r="C55" i="12"/>
  <c r="M54" i="11" s="1"/>
  <c r="C61" i="12"/>
  <c r="M60" i="11" s="1"/>
  <c r="C67" i="12"/>
  <c r="M66" i="11" s="1"/>
  <c r="C73" i="12"/>
  <c r="M72" i="11" s="1"/>
  <c r="C79" i="12"/>
  <c r="M78" i="11" s="1"/>
  <c r="C85" i="12"/>
  <c r="M84" i="11" s="1"/>
  <c r="C91" i="12"/>
  <c r="M90" i="11" s="1"/>
  <c r="C97" i="12"/>
  <c r="M96" i="11" s="1"/>
  <c r="C103" i="12"/>
  <c r="M102" i="11" s="1"/>
  <c r="C109" i="12"/>
  <c r="M108" i="11" s="1"/>
  <c r="C115" i="12"/>
  <c r="M114" i="11" s="1"/>
  <c r="K4" i="14"/>
  <c r="T4" i="14" s="1"/>
  <c r="M215" i="13"/>
  <c r="K4" i="12"/>
  <c r="T4" i="12" s="1"/>
  <c r="F3" i="14"/>
  <c r="M3" i="13" s="1"/>
  <c r="X4" i="8" l="1"/>
  <c r="X4" i="12"/>
  <c r="X4" i="10"/>
  <c r="X4" i="14"/>
</calcChain>
</file>

<file path=xl/sharedStrings.xml><?xml version="1.0" encoding="utf-8"?>
<sst xmlns="http://schemas.openxmlformats.org/spreadsheetml/2006/main" count="6530" uniqueCount="1811">
  <si>
    <t>No. RNV</t>
  </si>
  <si>
    <t>Autoridad destinataria</t>
  </si>
  <si>
    <t>Fecha notificación</t>
  </si>
  <si>
    <t>Vía de notificación</t>
  </si>
  <si>
    <t>No. de oficio</t>
  </si>
  <si>
    <t>Fecha de respuesta</t>
  </si>
  <si>
    <t>Tipo de respuesta</t>
  </si>
  <si>
    <t>Contenido de la respuesta</t>
  </si>
  <si>
    <t>Fundamentación y motivación</t>
  </si>
  <si>
    <t>Plazo de respuesta</t>
  </si>
  <si>
    <t>Fecha de seguimiento</t>
  </si>
  <si>
    <t>Acciones</t>
  </si>
  <si>
    <t>Grado de cumplimiento</t>
  </si>
  <si>
    <t xml:space="preserve"> 001-I.A.2021-2022</t>
  </si>
  <si>
    <t>Titular OIC Angangueo</t>
  </si>
  <si>
    <t>Recibido en físico</t>
  </si>
  <si>
    <t>SEA-SE-ST-UD-0716/2023</t>
  </si>
  <si>
    <t>Acepta</t>
  </si>
  <si>
    <t>Me permito remitir los informes detallados</t>
  </si>
  <si>
    <t>Se señala</t>
  </si>
  <si>
    <t>En tiempo</t>
  </si>
  <si>
    <t>Implementadas</t>
  </si>
  <si>
    <t>Titular OIC Buenavista</t>
  </si>
  <si>
    <t>La Voz Pack</t>
  </si>
  <si>
    <t>SEA-SE-ST-UD-0717/2023</t>
  </si>
  <si>
    <t>Acepto y me comprometo a enviar la información que me sea requerida, no se cuenta con datos de los años 2021 y 2022.</t>
  </si>
  <si>
    <t>Extemporánea</t>
  </si>
  <si>
    <t>1/31/2024</t>
  </si>
  <si>
    <t>Titular OIC Chavinda</t>
  </si>
  <si>
    <t>SEA-SE-ST-UD-0718/2023</t>
  </si>
  <si>
    <t>Rechaza</t>
  </si>
  <si>
    <t xml:space="preserve">La Contraloría Municipal no tiene procedimientos iniciados que culminen con sanción firme, en virtud de que la Contraloría a mi cargo, hasta el 31 de diciembre de 2023, no contaba con la estructura organizacional de autoridades, investigadora, substanciadora y resolutora, además en el periodo de la información que solicita, no se pagaron indemnizaciones cobradas, motivo y razón por la que se rechaza la recomendación. </t>
  </si>
  <si>
    <t>No se señala</t>
  </si>
  <si>
    <t>No implementadas</t>
  </si>
  <si>
    <t>Titular OIC Chinicuila</t>
  </si>
  <si>
    <t>Correo electrónico</t>
  </si>
  <si>
    <t>SEA-SE-ST-UD-0719/2023</t>
  </si>
  <si>
    <t>Titular OIC Churumuco</t>
  </si>
  <si>
    <t>SEA-SE-ST-UD-0720/2023</t>
  </si>
  <si>
    <t xml:space="preserve">Titular OIC Coahuayana </t>
  </si>
  <si>
    <t>SEA-SE-ST-UD-0721/2023</t>
  </si>
  <si>
    <t xml:space="preserve">Titular OIC Copándaro </t>
  </si>
  <si>
    <t>SEA-SE-ST-UD-0722/2023</t>
  </si>
  <si>
    <t>Titular OIC Erongarícuaro</t>
  </si>
  <si>
    <t>Estafeta</t>
  </si>
  <si>
    <t>SEA-SE-ST-UD-0723/2023</t>
  </si>
  <si>
    <t xml:space="preserve">Acepta la recomendación y en lo subsecuente daremos seguimiento. </t>
  </si>
  <si>
    <t>Titular OIC Huetamo</t>
  </si>
  <si>
    <t>SEA-SE-ST-UD-0724/2023</t>
  </si>
  <si>
    <t>Debido a fallas presentadas por la cuenta de correo electrónico oficial no fue posible advertir la llegada del correo mediante el que fue solicitada la infomración, no obstante, la información del presente año fue remitida en tiepo y forma.</t>
  </si>
  <si>
    <t>Titular OIC Huiramba</t>
  </si>
  <si>
    <t>SEA-SE-ST-UD-0725/2023</t>
  </si>
  <si>
    <t>Expreso mi total disposición para en lo subsecuente proporcionar en tiempo y forma la información requerida por el SEA.</t>
  </si>
  <si>
    <t>Titular OIC Jiménez</t>
  </si>
  <si>
    <t>SEA-SE-ST-UD-0726/2023</t>
  </si>
  <si>
    <t>11/15/2023</t>
  </si>
  <si>
    <t>El día 25 de octubre de 2022 se entregó la información solicitada mediante correo electrónico.</t>
  </si>
  <si>
    <t>Titular OIC Maravatío</t>
  </si>
  <si>
    <t>SEA-SE-ST-UD-0727/2023</t>
  </si>
  <si>
    <t>10/24/2023</t>
  </si>
  <si>
    <t xml:space="preserve">Este Órgano Interno de Control da a conocer que durante el periodo de 1° de septiembre de 2021 al 30 de septiembre de 2022 no se iniciaron procedimientos por lo tanto no hay sanciones. </t>
  </si>
  <si>
    <t>Titular OIC Morelos</t>
  </si>
  <si>
    <t>SEA-SE-ST-UD-0728/2023</t>
  </si>
  <si>
    <t>Titular OIC Nahuatzen</t>
  </si>
  <si>
    <t>SEA-SE-ST-UD-0729/2023</t>
  </si>
  <si>
    <t xml:space="preserve">Se rechaza debido a que el área de contraloría no cuenta con la información requerida, ya que no se me realizó una entrega-recepción de ningún tipo. </t>
  </si>
  <si>
    <t>Titular OIC Nuevo Parangaricutiro</t>
  </si>
  <si>
    <t>SEA-SE-ST-UD-0730/2023</t>
  </si>
  <si>
    <t>Titular OIC Nuevo Urecho</t>
  </si>
  <si>
    <t>SEA-SE-ST-UD-0731/2023</t>
  </si>
  <si>
    <t>Titular OIC Ocampo</t>
  </si>
  <si>
    <t>SEA-SE-ST-UD-0732/2023</t>
  </si>
  <si>
    <t>Titular OIC Pátzcuaro</t>
  </si>
  <si>
    <t>SEA-SE-ST-UD-0733/2023</t>
  </si>
  <si>
    <t>Se acepta la recomendación, por lo que, proporciono la información rquerida.</t>
  </si>
  <si>
    <t>Titular OIC Tacámbaro</t>
  </si>
  <si>
    <t>SEA-SE-ST-UD-0734/2023</t>
  </si>
  <si>
    <t>Se acepta la recomendación emitida y se solicita remitir los formatos que hagan falta</t>
  </si>
  <si>
    <t>Titular OIC Tangancícuaro</t>
  </si>
  <si>
    <t>SEA-SE-ST-UD-0735/2023</t>
  </si>
  <si>
    <t>Titular OIC Taretan</t>
  </si>
  <si>
    <t>SEA-SE-ST-UD-0736/2023</t>
  </si>
  <si>
    <t>2/28/2024</t>
  </si>
  <si>
    <t xml:space="preserve">Se rechaza la Recomendación con base en que el área de contraloría no cuenta con la información requerida, ya que no se realizó la entrega-recepción de ningún tipo. </t>
  </si>
  <si>
    <t>Titular OIC Tingambato</t>
  </si>
  <si>
    <t>SEA-SE-ST-UD-0737/2023</t>
  </si>
  <si>
    <t>Titular OIC Tocumbo</t>
  </si>
  <si>
    <t>SEA-SE-ST-UD-0738/2023</t>
  </si>
  <si>
    <t>Titular OIC Turicato</t>
  </si>
  <si>
    <t>SEA-SE-ST-UD-0739/2023</t>
  </si>
  <si>
    <t>Titular OIC Tuxpan</t>
  </si>
  <si>
    <t>SEA-SE-ST-UD-0740/2023</t>
  </si>
  <si>
    <t>2/21/2024</t>
  </si>
  <si>
    <t xml:space="preserve">Manifiesto la aceptación a efecto de coadyuvar con el Sistema Estatal Anticorrupción y enviar la información de manera subsecuente de manera puntual para la integración de los informes correspondientes. </t>
  </si>
  <si>
    <t>Titular OIC Tuzantla</t>
  </si>
  <si>
    <t>SEA-SE-ST-UD-0741/2023</t>
  </si>
  <si>
    <t>Titular OIC Tzitzio</t>
  </si>
  <si>
    <t>SEA-SE-ST-UD-0742/2023</t>
  </si>
  <si>
    <t xml:space="preserve">Manifiesta su rechazo derivado a que no se entregó debido a que la información requerida es del periodo 2021-2022, y mis funciones como Contralora Municipal iniciaron el 1 de enero de 2022, por consiguiente se desconoce la información de dicho periodo. </t>
  </si>
  <si>
    <t>Titular OIC Zináparo</t>
  </si>
  <si>
    <t>SEA-SE-ST-UD-0743/2023</t>
  </si>
  <si>
    <t xml:space="preserve">El informe se envió con un error en el correo electrónico, se envía información y se cumple con la recomendación. </t>
  </si>
  <si>
    <t>002-I.A.2021-2022</t>
  </si>
  <si>
    <t>H. Congreso del Estado de Michoacán</t>
  </si>
  <si>
    <t>SEA-SE-ST-UD-0744/2023</t>
  </si>
  <si>
    <t>Se encuentra en un proceso legislativo que no ha concluido</t>
  </si>
  <si>
    <t>1/26/2024</t>
  </si>
  <si>
    <t>ER</t>
  </si>
  <si>
    <t>PR</t>
  </si>
  <si>
    <t>R</t>
  </si>
  <si>
    <t>Ar</t>
  </si>
  <si>
    <t>Ex</t>
  </si>
  <si>
    <t>T</t>
  </si>
  <si>
    <t>I</t>
  </si>
  <si>
    <t>Indicador 1</t>
  </si>
  <si>
    <t>Indicador 2</t>
  </si>
  <si>
    <t>Indicador 3</t>
  </si>
  <si>
    <t>Indicador 4</t>
  </si>
  <si>
    <t>Indicador 5</t>
  </si>
  <si>
    <t>Indicador 6</t>
  </si>
  <si>
    <t>Respuestas obtenidas</t>
  </si>
  <si>
    <t>Sin respuesta</t>
  </si>
  <si>
    <t>Respuestas en tiempo</t>
  </si>
  <si>
    <t>NR</t>
  </si>
  <si>
    <t>TD</t>
  </si>
  <si>
    <t>RA</t>
  </si>
  <si>
    <t>RR</t>
  </si>
  <si>
    <t>SR</t>
  </si>
  <si>
    <t>Rt</t>
  </si>
  <si>
    <t>TR</t>
  </si>
  <si>
    <t>EA</t>
  </si>
  <si>
    <t>Existe respuesta</t>
  </si>
  <si>
    <t>Respuesta</t>
  </si>
  <si>
    <t>Aceptación de la recomendación</t>
  </si>
  <si>
    <t>EX</t>
  </si>
  <si>
    <t>Explicación fundada y motivada</t>
  </si>
  <si>
    <t>Implementación de Recomendación No Vinculante</t>
  </si>
  <si>
    <t>No. de dependencias con respuesta</t>
  </si>
  <si>
    <t>No. total de dependencias a las que se envio la recomendación</t>
  </si>
  <si>
    <t>No. de dependencias que aceptaron la RNV</t>
  </si>
  <si>
    <t>No. de dependencias que rechazaron la RNV</t>
  </si>
  <si>
    <t>No. de dependencias sin emitir respuesta a la RNV</t>
  </si>
  <si>
    <t>No. de respuesta emitida dentro del plazo legal</t>
  </si>
  <si>
    <t>No. total de respuestas recibidas por recomendación</t>
  </si>
  <si>
    <t>Entidades que implementan acciones</t>
  </si>
  <si>
    <t>Indicador I</t>
  </si>
  <si>
    <t>Indicador II</t>
  </si>
  <si>
    <t>Indicador III</t>
  </si>
  <si>
    <t>Indicador IV</t>
  </si>
  <si>
    <t>Indicador V</t>
  </si>
  <si>
    <t>Indicador VI</t>
  </si>
  <si>
    <t>Parcialmente</t>
  </si>
  <si>
    <t>RNV 01/2024</t>
  </si>
  <si>
    <t>Despacho del Gobernador</t>
  </si>
  <si>
    <t>Entrega en oficina</t>
  </si>
  <si>
    <t>SEA-SE-ST-UD-0226/2024</t>
  </si>
  <si>
    <t>Secretaría de Gobierno</t>
  </si>
  <si>
    <t>SEA-SE-ST-UD-0227/2024</t>
  </si>
  <si>
    <t>Para estar en condiciones de poder atender la recomendación, se pretender establecer las siguientes acciones…</t>
  </si>
  <si>
    <t>Secretaría de Finanzas y Administración</t>
  </si>
  <si>
    <t>SEA-SE-ST-UD-0228/2024</t>
  </si>
  <si>
    <t>Acepta la recomendación, señala las acciones ya implementadas y en las que se trabajarán durante 2024.</t>
  </si>
  <si>
    <t>Secretaría de Contraloría</t>
  </si>
  <si>
    <t>SEA-SE-ST-UD-0229/2024</t>
  </si>
  <si>
    <t>Acepta la recomendación, el Comité de Control Interno fue instalado en abril de 2022, no obstante, se desarrollarán acciones en plazo contemplado en la propia recomendación.</t>
  </si>
  <si>
    <t>Secretaría de Seguridad Pública</t>
  </si>
  <si>
    <t>SEA-SE-ST-UD-0230/2024</t>
  </si>
  <si>
    <t>Como presidente del Comité de Control Interno informa las acciones llevadas a cabo en los ejercicios 2021, 2022, 2023 y 2024 con lo que se encuentra atendida la recomendación.</t>
  </si>
  <si>
    <t>Secretaría de Desarrollo Económico</t>
  </si>
  <si>
    <t>SEA-SE-ST-UD-0231/2024</t>
  </si>
  <si>
    <t>Aceptamos su recomendación, nos encontramos conformando el Comité.</t>
  </si>
  <si>
    <t>Secretaría de Turismo</t>
  </si>
  <si>
    <t>SEA-SE-ST-UD-0232/2024</t>
  </si>
  <si>
    <t xml:space="preserve">Se acepta la recomendación propuesta, no obstante, la Secretaría de Turismo mediante sus Comités de Control Interno y de Ética, llevan a cabo actividades en materia de prevención de actos de corrupción. </t>
  </si>
  <si>
    <t>Parcialmente implementadas</t>
  </si>
  <si>
    <t>Secretaría de Agricultura y Desarrollo Rural</t>
  </si>
  <si>
    <t>SEA-SE-ST-UD-0233/2024</t>
  </si>
  <si>
    <t>Me permito manifesta a usted dar cumplimiento en tiempo y forma a las siguientes acciones de mejora de la gestión pública establecidas en su recomendación para el ejercicio fiscal 2024.</t>
  </si>
  <si>
    <t>Secretaría de Comunicaciones y Obras Públicas</t>
  </si>
  <si>
    <t>SEA-SE-ST-UD-0234/2024</t>
  </si>
  <si>
    <t>Secretaría del Medio Ambiente</t>
  </si>
  <si>
    <t>SEA-SE-ST-UD-0235/2024</t>
  </si>
  <si>
    <t xml:space="preserve">Esta Secretaría a mi cargo acepta la recomendación en mención. </t>
  </si>
  <si>
    <t>Secretaría de Desarrollo Urbano y Movilidad</t>
  </si>
  <si>
    <t>SEA-SE-ST-UD-0236/2024</t>
  </si>
  <si>
    <t>Se instaló el Comité de Control Interno y opera en forma con su Sistema de Control Interno.</t>
  </si>
  <si>
    <t>Secretaría de Educación en el Estado</t>
  </si>
  <si>
    <t>SEA-SE-ST-UD-0237/2024</t>
  </si>
  <si>
    <t>Fue instalado el Comité de Control Interno, se han atendido las capacitaciones brindadas por la Secretaría de Contraloría se ha entregado a dicha dependencia la matriz de riesgos.</t>
  </si>
  <si>
    <t>Secretaría de Cultura</t>
  </si>
  <si>
    <t>SEA-SE-ST-UD-0238/2024</t>
  </si>
  <si>
    <t>Se encuentra en funciones el Comité de Control Interno y se está trabajando en la elaboración de la matriz de administración de riesgos de corrupción.</t>
  </si>
  <si>
    <t>Secretaría de Salud</t>
  </si>
  <si>
    <t>SEA-SE-ST-UD-0239/2024</t>
  </si>
  <si>
    <t xml:space="preserve">Se informa la aceptación de la recomendación, misma que ha sido implementada, en virtud de que se cuenta con el Comité de Control Interno. </t>
  </si>
  <si>
    <t>Secretaría del Bienestar</t>
  </si>
  <si>
    <t>SEA-SE-ST-UD-0240/2024</t>
  </si>
  <si>
    <t xml:space="preserve">Han sido giradas las instrucciones correspondientes para informar dentro del término establecido, las acciones concretas que son adoptadas en esta honorable dependencia. </t>
  </si>
  <si>
    <t>Secretaría del Migrante</t>
  </si>
  <si>
    <t>SEA-SE-ST-UD-0241/2024</t>
  </si>
  <si>
    <t>Me permito hacer de su conocimiento que esta Secretaría del Migrante tiene establecidas las siguientes acciones…quedo enterada de informar las acciones a desarrollar en los meses siguientes para su cumplimiento.</t>
  </si>
  <si>
    <t>Secretaría de Igualdad Sustantiva y Desarrollo de las Mujeres Michoacanas</t>
  </si>
  <si>
    <t>SEA-SE-ST-UD-0242/2024</t>
  </si>
  <si>
    <t xml:space="preserve">Tiene instalado su Comité de Control Interno, se ha brindado capacitación y se elaboró la Matriz de Administración de Riesgos. </t>
  </si>
  <si>
    <t>Secretariado Ejecutivo del Sistema Estatal de Seguridad Pública</t>
  </si>
  <si>
    <t>SEA-SE-ST-UD-0243/2024</t>
  </si>
  <si>
    <t>Anexa documentación que soporta la instalación del Comité de Control Interno.</t>
  </si>
  <si>
    <t>Procuraduría de Protección al Ambiente del Estado de Michoacán de Ocampo</t>
  </si>
  <si>
    <t>SEA-SE-ST-UD-0244/2024</t>
  </si>
  <si>
    <t>Se atenderá la referida recomendación y se hace del conocimiento que se cuenta con Comité de Control Interno.</t>
  </si>
  <si>
    <t>Secretaría Ejecutiva del Sistema Estatal de Protección Integral de Niñas, Niños y Adolescentes del Estado de Michoacán</t>
  </si>
  <si>
    <t>SEA-SE-ST-UD-0245/2024</t>
  </si>
  <si>
    <t>En fecha 29 de julio de 2024, tuvo a bien instalar el Comité de Control Interno.</t>
  </si>
  <si>
    <t>Tribunal de Conciliación y Arbitraje del Estado de Michoacán</t>
  </si>
  <si>
    <t>SEA-SE-ST-UD-0246/2024</t>
  </si>
  <si>
    <t>Se tiene instalado y operando el Comité de Control Interno, por lo que se acepta su recomendación.</t>
  </si>
  <si>
    <t>Junta Local de Conciliación y Arbitraje del Estado</t>
  </si>
  <si>
    <t>SEA-SE-ST-UD-0247/2024</t>
  </si>
  <si>
    <t xml:space="preserve">Este Órgano Jurisdiccional ya cuenta con un Comité de Control Interno, en ese sentido se acepta la Recomendación no vinculante. </t>
  </si>
  <si>
    <t>Coordinación del Sistema Penitenciario del Estado de Michoacán de Ocampo</t>
  </si>
  <si>
    <t>SEA-SE-ST-UD-0248/2024</t>
  </si>
  <si>
    <t xml:space="preserve">Se ratifica la aceptación y atención a la misma. El 18/12/2024 informa sobre la implementación de acciones. </t>
  </si>
  <si>
    <t>Centro Estatal para el Desarrollo Municipal</t>
  </si>
  <si>
    <t>SEA-SE-ST-UD-0249/2024</t>
  </si>
  <si>
    <t>Damos atención a la difusión de lo expuesto, a través de los mecanismos y metodología orginaria.</t>
  </si>
  <si>
    <t>Instituto Michoacano de Ciencias de la Educación "José María Morelos"</t>
  </si>
  <si>
    <t>SEA-SE-ST-UD-0250/2024</t>
  </si>
  <si>
    <t>Acepta a cabalidad la Recomendación, así como realizar las acciones contempladas en la misma.</t>
  </si>
  <si>
    <t xml:space="preserve">Orquesta Sinfónica de Michoacán </t>
  </si>
  <si>
    <t>SEA-SE-ST-UD-0251/2024</t>
  </si>
  <si>
    <t xml:space="preserve">Se rechaza la recomendación aludida, toda vez que este Órgano Desconcentrado participa ordinariamente en las sesiones del Comité de Control Interno de la Secretaría de Cultura. </t>
  </si>
  <si>
    <t>Instituto Registral y Catastral del Estado de Michoacán</t>
  </si>
  <si>
    <t>SEA-SE-ST-UD-0252/2024</t>
  </si>
  <si>
    <t xml:space="preserve">Se cuenta con un Comité de Control Interno, cumplimiento a las cinco normas y matriz de administración de riesgos. </t>
  </si>
  <si>
    <t>Comisión de Búsqueda de Personas del Estado de Michoacán de Ocampo</t>
  </si>
  <si>
    <t>SEA-SE-ST-UD-0253/2024</t>
  </si>
  <si>
    <t>Se acepta la recomendación, no obstante, solicito muy atentamente brindar un taller de capacitación o en su caso remita la información necesaria que permita dar total cumplimiento.</t>
  </si>
  <si>
    <t>Servicio de Administración Tributaria del Estado de Michoacán de Ocampo</t>
  </si>
  <si>
    <t>SEA-SE-ST-UD-0254/2024</t>
  </si>
  <si>
    <t xml:space="preserve">Como parte de las acciones a realizar es constituir el Comité de Control Interno y solicita la opinión técnica, a fin de contar con fundamento jurídico respecto a quienes tienen la responsabililidad como Sujetos Obligados en la normatividad de la materia. </t>
  </si>
  <si>
    <t>Comisión Estatal para la Protección Contra Riesgos Sanitarios de Michoacán</t>
  </si>
  <si>
    <t>SEA-SE-ST-UD-0255/2024</t>
  </si>
  <si>
    <t xml:space="preserve">Se manifiesta su aceptación, siendo las acciones específicas a realizar para los efectos de su cumplimiento contenidas en los numerales 1, 2, 3, 4; y 5 de la fracción VI de la recomendación ya referida, mismas que se informarán oportunamente en el plazo otorgado. </t>
  </si>
  <si>
    <t>Instituto del Artesano Michoacano</t>
  </si>
  <si>
    <t>SEA-SE-ST-UD-0256/2024</t>
  </si>
  <si>
    <t>Manifiesto la aceptación de la propuesta a fin de llevar a cabo las acciones y recomendaciones manifestadas.</t>
  </si>
  <si>
    <t>Comisión Estatal de Cultura Física y Deporte</t>
  </si>
  <si>
    <t>SEA-SE-ST-UD-0257/2024</t>
  </si>
  <si>
    <t>Sistema Michoacano de Radio y Televisión</t>
  </si>
  <si>
    <t>SEA-SE-ST-UD-0258/2024</t>
  </si>
  <si>
    <t>Centro de Convenciones de Morelia</t>
  </si>
  <si>
    <t>SEA-SE-ST-UD-0259/2024</t>
  </si>
  <si>
    <t>Se informa que el Centro de Convenciones de Morelia cuenta con la integración de su Comité de control interno.</t>
  </si>
  <si>
    <t>Parque Zoológico Benito Juárez</t>
  </si>
  <si>
    <t>SEA-SE-ST-UD-0260/2024</t>
  </si>
  <si>
    <t xml:space="preserve">Me permito hacer de su conocimiento mi aceptación y detallar las acciones concretas que se llevan a cabo. </t>
  </si>
  <si>
    <t>Sistema para el Desarrollo Integral de la Familia Michoacana</t>
  </si>
  <si>
    <t>SEA-SE-ST-UD-0261/2024</t>
  </si>
  <si>
    <t>Manifiesta la total aceptación del documento y se llevarán a cabo las siguientes acciones…</t>
  </si>
  <si>
    <t>Universidad Virtual del Estado de Michoacán</t>
  </si>
  <si>
    <t>SEA-SE-ST-UD-0262/2024</t>
  </si>
  <si>
    <t>Remite copias de actas de sesión del Comité de Control Interno</t>
  </si>
  <si>
    <t>Telebachillerato Michoacán</t>
  </si>
  <si>
    <t>SEA-SE-ST-UD-0263/2024</t>
  </si>
  <si>
    <t>Vengo a aceptar la recomendación no vinculante 01/2024 para establecer las acciones, no se omite señalar que ya se cuenta con el Comité de Control Interno.</t>
  </si>
  <si>
    <t>Instituto de Vivienda del Estado de Michoacán</t>
  </si>
  <si>
    <t>SEA-SE-ST-UD-0264/2024</t>
  </si>
  <si>
    <t>El Instituto de Vivienda del Estado de Michoacán atenderá de manera puntual el seguimiento a las acciones concretas que están previstas.</t>
  </si>
  <si>
    <t>Comisión Forestal del Estado</t>
  </si>
  <si>
    <t>Las instalaciones se encuentran tomadas</t>
  </si>
  <si>
    <t>SEA-SE-ST-UD-0265/2024</t>
  </si>
  <si>
    <t>Manifiesta la aceptación de la recomendación, informando que cuenta con Comité de Control Interno y que se ha elabordo la Matriz y Programa de Trabajo para la administración de riesgos.</t>
  </si>
  <si>
    <t xml:space="preserve">Comisión de Pesca del Estado de Michoacán </t>
  </si>
  <si>
    <t>SEA-SE-ST-UD-0266/2024</t>
  </si>
  <si>
    <t>Manifiesto la aceptación a la misma e informaré las acciones concretas que se llevarán a cabo.</t>
  </si>
  <si>
    <t>Colegio de Bachilleres del Estado de Michoacán</t>
  </si>
  <si>
    <t>SEA-SE-ST-UD-0267/2024</t>
  </si>
  <si>
    <t xml:space="preserve">Informa sobre las acciones implementadas establecidas en la recomendación. </t>
  </si>
  <si>
    <t>Colegio de Educación Profesional Técnica del Estado de Michoacán</t>
  </si>
  <si>
    <t>SEA-SE-ST-UD-0268/2024</t>
  </si>
  <si>
    <t>Informando que para la tención a la recomendación realizaremos las siguientes acciones...</t>
  </si>
  <si>
    <t>Universidad Tecnológica de Morelia</t>
  </si>
  <si>
    <t>SEA-SE-ST-UD-0269/2024</t>
  </si>
  <si>
    <t>Se informa que se realizará la implementación de acciones encaminadas a la prevención, detección, control y sanción de faltas administrativas y actos de corrupción.</t>
  </si>
  <si>
    <t>Colegio de Estudios Científicos y Tecnológicos del Estado de Michoacán</t>
  </si>
  <si>
    <t>SEA-SE-ST-UD-0270/2024</t>
  </si>
  <si>
    <t>Se acepta la aplicación de la recomendación.</t>
  </si>
  <si>
    <t>Instituto de Capacitación para el Trabajo del Estado de Michoacán</t>
  </si>
  <si>
    <t>SEA-SE-ST-UD-0271/2024</t>
  </si>
  <si>
    <t>Se acepta la recomendación e informa la existencia del Comité de Control Interno y de la Matriz de Administración de Riesgos, así como el establecimiento de mecanismos de control interno.</t>
  </si>
  <si>
    <t>Universidad de la Ciénega del Estado de Michoacán de Ocampo</t>
  </si>
  <si>
    <t>La Voz Pack y correo electrónico</t>
  </si>
  <si>
    <t>SEA-SE-ST-UD-0272/2024</t>
  </si>
  <si>
    <t>Acepta la recomendación no vinculante y nombra enlace para atender estos procedimientos.</t>
  </si>
  <si>
    <t>Centro Estatal de Certificación, Acreditación y Control de Confianza</t>
  </si>
  <si>
    <t>SEA-SE-ST-UD-0273/2024</t>
  </si>
  <si>
    <t>08/04/2024 y 30/08/2024</t>
  </si>
  <si>
    <t xml:space="preserve">Ya se cuenta con un Comité de Control Interno y con un Código de Conducta. En el segundo oficio remiten el acta de instalación del Comité de Control Interno, el Cuestionario de Evaluación General del Control Interno, Cuestionario para Diagnóstico Anticorrupción, Cuestionario de Evlauación de Riesgos de Corrupción y Análisis FODA, Matriz y Mapa de Riesgos, Plan de Administración de Riesgos y Resumen Ejecutivo. </t>
  </si>
  <si>
    <t>Universidad Intercultural Indígena de Michoacán</t>
  </si>
  <si>
    <t>SEA-SE-ST-UD-0274/2024</t>
  </si>
  <si>
    <t>Comisión Estatal de Arbitraje Médico de Michoacán</t>
  </si>
  <si>
    <t>SEA-SE-ST-UD-0275/2024</t>
  </si>
  <si>
    <t>Acepta dicha recomendación y de esta manera implementar con carácter de inmediato las acciones señaladas.</t>
  </si>
  <si>
    <t>Junta de Asistencia Privada del Estado de Michoacán de Ocampo</t>
  </si>
  <si>
    <t>SEA-SE-ST-UD-0276/2024</t>
  </si>
  <si>
    <t>Informa que desde el año 2022, se encuentra trabajando de forma regular y actualizada el Comité de Control Interno de este Organismo.</t>
  </si>
  <si>
    <t>Comisión Estatal para el Desarrollo de Pueblos Indígenas</t>
  </si>
  <si>
    <t>SEA-SE-ST-UD-0277/2024</t>
  </si>
  <si>
    <t>Coordinación de Planeación para el Desarrollo del Estado de Michoacán de Ocampo</t>
  </si>
  <si>
    <t>SEA-SE-ST-UD-0278/2024</t>
  </si>
  <si>
    <t>Envía copia de acta de instalación del Comité de Control Interno de esa Coordinación, así como las actas de sesiones y la matriz de riesgos 2024 y 2025.</t>
  </si>
  <si>
    <t>Comisión Estatal del Agua y Gestión de Cuencas</t>
  </si>
  <si>
    <t>SEA-SE-ST-UD-0279/2024</t>
  </si>
  <si>
    <t>De acuerdo a las acciones establecidas para la atención de la recomendación en comento, a continuación se describen las actividades específicas por desarrollar por parte de esta entidad, para dar cumplimiento al asunto que nos ocupa.</t>
  </si>
  <si>
    <t>Comité de Adquisiciones del Poder Ejecutivo</t>
  </si>
  <si>
    <t>SEA-SE-ST-UD-0280/2024</t>
  </si>
  <si>
    <t xml:space="preserve">Una vez revisada y analizada dicha recomendación, se obtiene que la misma constituye un documento genérico e impreciso, toda vez que no analiza la situación que guarda este organismo respecto a la instauración e implementación del COCOI, ya que, de acuerdo con nuestros registros desde el día 21 de enero de 2022 se instaló y opera dicho Comité. </t>
  </si>
  <si>
    <t>Universidad Politécnica de Uruapan, Michoacán</t>
  </si>
  <si>
    <t>SEA-SE-ST-UD-0281/2024</t>
  </si>
  <si>
    <t>En fecha 29 de mayo de 2023 se instaló el Comité de Control Interno y la primera sesión ordinaria será el 23 de abril de 2024.</t>
  </si>
  <si>
    <t>Universidad Politécnica de Lázaro Cárdenas, Michoacán</t>
  </si>
  <si>
    <t>SEA-SE-ST-UD-0282/2024</t>
  </si>
  <si>
    <t>Instituto de la Defensoría Pública del Estado de Michoacán</t>
  </si>
  <si>
    <t>SEA-SE-ST-UD-0283/2024</t>
  </si>
  <si>
    <t>Para la atención de la recomendación se establecen las siguientes acciones, por lo cual se hace manifestación de la atención brindada hasta el momento y que se brindará para dar cabal cumplimiento por parte de este Instituto.</t>
  </si>
  <si>
    <t>Instituto Estatal de Estudios Superiores en Seguridad y Profesionalización Policial del Estado de Michoacán</t>
  </si>
  <si>
    <t>SEA-SE-ST-UD-0284/2024</t>
  </si>
  <si>
    <t>Este Instituto cuenta con un Comité de Control Interno, mismo que en la sesión de instalación inició operaciones.</t>
  </si>
  <si>
    <t>Comisión Ejecutiva Estatal de Atención a Víctimas</t>
  </si>
  <si>
    <t>SEA-SE-ST-UD-0285/2024</t>
  </si>
  <si>
    <t>Tengo a bien manifestarle la aceptación de la recomendación, adoptando esta Comisión las medidas necesarias.</t>
  </si>
  <si>
    <t>Centro Estatal de Fomento Ganadero del Estado de Michoacán de Ocampo</t>
  </si>
  <si>
    <t>SEA-SE-ST-UD-0286/2024</t>
  </si>
  <si>
    <t xml:space="preserve">Manifiesta aceptación a la recomendación, por lo que remite acta de la primera sesión ordinaria 2024 del Comité de Control Interno. </t>
  </si>
  <si>
    <t>Sistema Integral de Financiamiento para el Desarrollo de Michoacán</t>
  </si>
  <si>
    <t>SEA-SE-ST-UD-0287/2024</t>
  </si>
  <si>
    <t>Esta dependencia rechaza la recomendación ya que el Comité de Control Interno se ha llevado formalmente instalado y operado desde el ejercicio de 2021, atendiendo los diversos puntos centrales que implican llevar un correcto control dentro del organismo.</t>
  </si>
  <si>
    <t>Instituto de la Juventud Michoacana</t>
  </si>
  <si>
    <t>SEA-SE-ST-UD-0288/2024</t>
  </si>
  <si>
    <t>Informa las acciones emprendidas.</t>
  </si>
  <si>
    <t>Instituto de Ciencia, Tecnología e Innovación del Estado de Michoacán de Ocampo</t>
  </si>
  <si>
    <t>SEA-SE-ST-UD-0289/2024</t>
  </si>
  <si>
    <t>Acepta la recomendación y dentro del plazo establecido, procederá a ejecutar las siguientes acciones…</t>
  </si>
  <si>
    <t>Consejo Estatal para Prevenir y Eliminar la Discriminación y la Violencia</t>
  </si>
  <si>
    <t>SEA-SE-ST-UD-0290/2024</t>
  </si>
  <si>
    <t>El 19 de enero de 2022 quedó constituido el Comité de Control Interno del COEPREDV.</t>
  </si>
  <si>
    <t>Universidad Tecnológica del Oriente de Michoacán</t>
  </si>
  <si>
    <t>SEA-SE-ST-UD-0291/2024</t>
  </si>
  <si>
    <t>Secretaría Ejecutiva del Sistema Estatal Anticorrupción</t>
  </si>
  <si>
    <t>SEA-SE-ST-UD-0292/2024</t>
  </si>
  <si>
    <t xml:space="preserve">Me permito manifestar la aceptación, informando que las acciones implementadas para su atención han sido atendidas por esta Secretaría. </t>
  </si>
  <si>
    <t>Casa Estatal del Adulto Mayor</t>
  </si>
  <si>
    <t>SEA-SE-ST-UD-0293/2024</t>
  </si>
  <si>
    <t>Instituto de Educación Media Superior y Superior del Estado de Michoacán</t>
  </si>
  <si>
    <t>SEA-SE-ST-UD-0294/2024</t>
  </si>
  <si>
    <t>Se hace de su conocimiento la aceptación de implementar las acciones que se llevarán a cabo para dar cumplimiento la instrucción emitida.</t>
  </si>
  <si>
    <t>Centro de Conciliación Laboral del Estado de Michoacán de Ocampo</t>
  </si>
  <si>
    <t>SEA-SE-ST-UD-0295/2024</t>
  </si>
  <si>
    <t>Acepta la Recomendación y anexa las acciones que llevarán a cabo.</t>
  </si>
  <si>
    <t>Dirección de Pensiones Civiles del Estado</t>
  </si>
  <si>
    <t>SEA-SE-ST-UD-0296/2024</t>
  </si>
  <si>
    <t>Se acepta la recomendación en los términos ordenados, ya se cuenta con Comité de Control Interno y con Matriz de gestión de riesgos</t>
  </si>
  <si>
    <t>Policia Auxiliar del Estado de Michoacán de Ocampo</t>
  </si>
  <si>
    <t>SEA-SE-ST-UD-0297/2024</t>
  </si>
  <si>
    <t>Manifiesta la acepación para implementar el Comité de Control Interno y realizar las subsecuentes acciones.</t>
  </si>
  <si>
    <t>Compañía Inmobiliaria Fomento Turístico de Michoacán, S.A. de C.V.</t>
  </si>
  <si>
    <t>SEA-SE-ST-UD-0298/2024</t>
  </si>
  <si>
    <t xml:space="preserve">Se acepta la recomendación, por lo que se estará informando de las acciones realizadas al respecto. </t>
  </si>
  <si>
    <t>Instituto Tecnológico de Estudios Superiores de Zamora</t>
  </si>
  <si>
    <t>SEA-SE-ST-UD-0299/2024</t>
  </si>
  <si>
    <t>Instituto Tecnológico Superior Purépecha</t>
  </si>
  <si>
    <t>SEA-SE-ST-UD-0300/2024</t>
  </si>
  <si>
    <t>Se acepta la recomendación, se establece el comrpomiso de que el Comité tenga entre sus funciones la prevención de irregularidades y actos de corrupción.</t>
  </si>
  <si>
    <t>Instituto Tecnológico Superior de Apatzingán</t>
  </si>
  <si>
    <t>SEA-SE-ST-UD-0301/2024</t>
  </si>
  <si>
    <t>Instituto Tecnológico Superior de Ciudad Hidalgo</t>
  </si>
  <si>
    <t>SEA-SE-ST-UD-0302/2024</t>
  </si>
  <si>
    <t>Se informa que ya se tiene instalado el Comité de Control Interno de este Instituto y señala acciones a realizar hasta el 31 de diciembre de 2024.</t>
  </si>
  <si>
    <t>Instituto Tecnológico Superior de Huetamo</t>
  </si>
  <si>
    <t>SEA-SE-ST-UD-0303/2024</t>
  </si>
  <si>
    <t>Se informa que se estarán iniciando las gestiones necesarias para la integración del Comité de Control Interno para el mes de febrero de 2025.</t>
  </si>
  <si>
    <t>Instituto Tecnológico Superior de Los Reyes</t>
  </si>
  <si>
    <t>SEA-SE-ST-UD-0304/2024</t>
  </si>
  <si>
    <t>Instituto Tecnológico Superior de Pátzcuaro</t>
  </si>
  <si>
    <t>SEA-SE-ST-UD-0305/2024</t>
  </si>
  <si>
    <t>Da respuesta positiva y anexan la conformación del Comité.</t>
  </si>
  <si>
    <t>Instituto Tecnológico Superior de Tacámbaro</t>
  </si>
  <si>
    <t>SEA-SE-ST-UD-0306/2024</t>
  </si>
  <si>
    <t>Se aceptó la Recomendación y se envían los anexos entregados en ASM que contien instalación de COCOI y Matriz de Riesgos.</t>
  </si>
  <si>
    <t>Instituto Tecnológico Superior de Uruapan</t>
  </si>
  <si>
    <t>SEA-SE-ST-UD-0307/2024</t>
  </si>
  <si>
    <t>Instituto Tecnológico Superior de Puruándiro</t>
  </si>
  <si>
    <t>SEA-SE-ST-UD-0308/2024</t>
  </si>
  <si>
    <t>Informa acciones relacionadas con el estado que guarda el Control Interno en 2020 y señala que se instalará, de acuerdo a la autoridad fiscalizadora el Órgano Interno de Control o similar.</t>
  </si>
  <si>
    <t>Instituto Tecnológico Superior de Coalcomán, Michoacán</t>
  </si>
  <si>
    <t>SEA-SE-ST-UD-0309/2024</t>
  </si>
  <si>
    <t>Instituto del Transporte del Estado de Michoacán</t>
  </si>
  <si>
    <t>SEA-SE-ST-UD-0310/2024</t>
  </si>
  <si>
    <t>Este Instituto ya se encuentra realizando las diligencias internas necesarias para la conformación de su Comité Interno de Control.</t>
  </si>
  <si>
    <t>Fideicomiso de Impulso y Desarrollo para el Estado de Michoacán de Ocampo</t>
  </si>
  <si>
    <t>SEA-SE-ST-UD-0311/2024</t>
  </si>
  <si>
    <t>Manifiesta la aceptación a la Recomendación no Vinculante.</t>
  </si>
  <si>
    <t>Fomento Turístico de Michoacán</t>
  </si>
  <si>
    <t>SEA-SE-ST-UD-0312/2024</t>
  </si>
  <si>
    <t xml:space="preserve">Acepto parcialmente la recomendación, toda vez que de las 5 acciones, dos sí se están realizando, la instalación del Comité de Control Interno, así como la implementación y vigilancia del sistema de control interno. </t>
  </si>
  <si>
    <t>Universidad Michoacana de San Nicolás de Hidalgo</t>
  </si>
  <si>
    <t>SEA-SE-ST-UD-0313/2024</t>
  </si>
  <si>
    <t xml:space="preserve">Nos dimos a la tarea de crear un Comité de Control Interno, Desempeño Institucional y Administración de Riesgos, se marcó copia a la Contralora de esta institución con la finalidad de que informe a esa Secretaría Ejecutiva, las acciones que realiza dicho Comité. </t>
  </si>
  <si>
    <t>Consejo Económico y Social del Estado de Michoacán</t>
  </si>
  <si>
    <t>SEA-SE-ST-UD-0314/2024</t>
  </si>
  <si>
    <t>El CESMICH se compromete a implementar las siguientes acciones dentro de la institución promoviendo la prevención de actos de corrupción.</t>
  </si>
  <si>
    <t xml:space="preserve">Servicios de Salud de Michoacán </t>
  </si>
  <si>
    <t>SEA-SE-ST-UD-0315/2024</t>
  </si>
  <si>
    <t>Unidad de Inteligencia Patrimonial y Económica del Estado de Michoacán de Ocampo</t>
  </si>
  <si>
    <t>SEA-SE-ST-UD-0316/2024</t>
  </si>
  <si>
    <t>Se adhiere a la respuesta de la Secretaría de Finanzas, toda vez que la UIPE forma parte del Comité de Control Interno de la Secretaría de Finanzas y Administración como Vocal.</t>
  </si>
  <si>
    <t>Ayuntamiento de Acuitzio</t>
  </si>
  <si>
    <t>SEA-SE-ST-UD-0317/2024</t>
  </si>
  <si>
    <t>Ayuntamiento de Aguililla</t>
  </si>
  <si>
    <t>SEA-SE-ST-UD-0318/2024</t>
  </si>
  <si>
    <t>Ayuntamiento de Álvaro Obregón</t>
  </si>
  <si>
    <t>SEA-SE-ST-UD-0319/2024</t>
  </si>
  <si>
    <t>Ayuntamiento de Angamacutiro</t>
  </si>
  <si>
    <t>SEA-SE-ST-UD-0320/2024</t>
  </si>
  <si>
    <t>Ayuntamiento de Angangueo</t>
  </si>
  <si>
    <t>SEA-SE-ST-UD-0321/2024</t>
  </si>
  <si>
    <t>Ayuntamiento de Apatzingán</t>
  </si>
  <si>
    <t>SEA-SE-ST-UD-0322/2024</t>
  </si>
  <si>
    <t>Ayuntamiento de Áporo</t>
  </si>
  <si>
    <t>SEA-SE-ST-UD-0323/2024</t>
  </si>
  <si>
    <t>Ayuntamiento de Aquila</t>
  </si>
  <si>
    <t>SEA-SE-ST-UD-0324/2024</t>
  </si>
  <si>
    <t>Ayuntamiento de Ario</t>
  </si>
  <si>
    <t>SEA-SE-ST-UD-0325/2024</t>
  </si>
  <si>
    <t>Se está llevando a cabo la evaluación, decisión y necesidad del Municipio con la finalidad de dar seguimiento a la misma.</t>
  </si>
  <si>
    <t>Ayuntamiento de Arteaga</t>
  </si>
  <si>
    <t>SEA-SE-ST-UD-0326/2024</t>
  </si>
  <si>
    <t>Informó que se acepta la recomenación, siendo aprobada en sesión de Cabildo.</t>
  </si>
  <si>
    <t>Ayuntamiento de Briseñas</t>
  </si>
  <si>
    <t>SEA-SE-ST-UD-0327/2024</t>
  </si>
  <si>
    <t>Ayuntamiento de Buenavista</t>
  </si>
  <si>
    <t>SEA-SE-ST-UD-0328/2024</t>
  </si>
  <si>
    <t>Ayuntamiento de Carácuaro</t>
  </si>
  <si>
    <t>SEA-SE-ST-UD-0329/2024</t>
  </si>
  <si>
    <t>Ayuntamiento de Charapan</t>
  </si>
  <si>
    <t>SEA-SE-ST-UD-0330/2024</t>
  </si>
  <si>
    <t>Ayuntamiento de Charo</t>
  </si>
  <si>
    <t>SEA-SE-ST-UD-0331/2024</t>
  </si>
  <si>
    <t xml:space="preserve">Manifiesta la aceptación y señala las acciones concretas que se llevarán a cabo para dar cumplimiento. </t>
  </si>
  <si>
    <t>Ayuntamiento de Chavinda</t>
  </si>
  <si>
    <t>SEA-SE-ST-UD-0332/2024</t>
  </si>
  <si>
    <t>Manifiesta la aceptación de la Recomendación, señalando las acciones concretas que llevará a cabo.</t>
  </si>
  <si>
    <t>Ayuntamiento de Cherán</t>
  </si>
  <si>
    <t>SEA-SE-ST-UD-0333/2024</t>
  </si>
  <si>
    <t>Ayuntamiento de Chilchota</t>
  </si>
  <si>
    <t>SEA-SE-ST-UD-0334/2024</t>
  </si>
  <si>
    <t xml:space="preserve">Se atenderá la Recomendación en la atención en realizar el Comité que menciona, con el mismo propóstio para reforzar los actos de corrupción del municipio. </t>
  </si>
  <si>
    <t>Ayuntamiento de Chinicuila</t>
  </si>
  <si>
    <t>SEA-SE-ST-UD-0335/2024</t>
  </si>
  <si>
    <t>Ayuntamiento de Chucándiro</t>
  </si>
  <si>
    <t>SEA-SE-ST-UD-0336/2024</t>
  </si>
  <si>
    <t>Ayuntamiento de Churintzio</t>
  </si>
  <si>
    <t>SEA-SE-ST-UD-0337/2024</t>
  </si>
  <si>
    <t>Ayuntamiento de Churumuco</t>
  </si>
  <si>
    <t>SEA-SE-ST-UD-0338/2024</t>
  </si>
  <si>
    <t>Ayuntamiento de Coahuayana</t>
  </si>
  <si>
    <t>SEA-SE-ST-UD-0339/2024</t>
  </si>
  <si>
    <t>Ayuntamiento de Coalcomán</t>
  </si>
  <si>
    <t>SEA-SE-ST-UD-0340/2024</t>
  </si>
  <si>
    <t>Ayuntamiento de Coeneo</t>
  </si>
  <si>
    <t>SEA-SE-ST-UD-0341/2024</t>
  </si>
  <si>
    <t>Ayuntamiento de Cojumatlán</t>
  </si>
  <si>
    <t>SEA-SE-ST-UD-0342/2024</t>
  </si>
  <si>
    <t>Ayuntamiento de Contepec</t>
  </si>
  <si>
    <t>SEA-SE-ST-UD-0343/2024</t>
  </si>
  <si>
    <t>Ayuntamiento de Copándaro</t>
  </si>
  <si>
    <t>SEA-SE-ST-UD-0344/2024</t>
  </si>
  <si>
    <t>Ayuntamiento de Cotija</t>
  </si>
  <si>
    <t>SEA-SE-ST-UD-0345/2024</t>
  </si>
  <si>
    <t>Infroman la aceptación a la Recomendación no Vinculante.</t>
  </si>
  <si>
    <t>Ayuntamiento de Cuitzeo</t>
  </si>
  <si>
    <t>SEA-SE-ST-UD-0346/2024</t>
  </si>
  <si>
    <t>Se manifiesta la aceptación a la Recomendación.</t>
  </si>
  <si>
    <t>Ayuntamiento de Ecuandureo</t>
  </si>
  <si>
    <t>SEA-SE-ST-UD-0347/2024</t>
  </si>
  <si>
    <t>Ayuntamiento de Epitacio Huerta</t>
  </si>
  <si>
    <t>SEA-SE-ST-UD-0348/2024</t>
  </si>
  <si>
    <t>Se acepta, por lo que en la primera sesión ordinaria del H. Ayuntamiento se instalará el Comité de Control Interno.</t>
  </si>
  <si>
    <t>Ayuntamiento de Erongarícuaro</t>
  </si>
  <si>
    <t>SEA-SE-ST-UD-0349/2024</t>
  </si>
  <si>
    <t>Ayuntamiento de Gabriel Zamora</t>
  </si>
  <si>
    <t>SEA-SE-ST-UD-0350/2024</t>
  </si>
  <si>
    <t>Ayuntamiento de Hidalgo</t>
  </si>
  <si>
    <t>SEA-SE-ST-UD-0351/2024</t>
  </si>
  <si>
    <t>Ayuntamiento de Huandacareo</t>
  </si>
  <si>
    <t>SEA-SE-ST-UD-0352/2024</t>
  </si>
  <si>
    <t>Ayuntamiento de Huaniqueo</t>
  </si>
  <si>
    <t>SEA-SE-ST-UD-0353/2024</t>
  </si>
  <si>
    <t>Ayuntamiento de Huetamo</t>
  </si>
  <si>
    <t>SEA-SE-ST-UD-0354/2024</t>
  </si>
  <si>
    <t>Ayuntamiento de Huiramba</t>
  </si>
  <si>
    <t>SEA-SE-ST-UD-0355/2024</t>
  </si>
  <si>
    <t>Ayuntamiento de Indaparapeo</t>
  </si>
  <si>
    <t>SEA-SE-ST-UD-0356/2024</t>
  </si>
  <si>
    <t>Ayuntamiento de Irimbo</t>
  </si>
  <si>
    <t>SEA-SE-ST-UD-0357/2024</t>
  </si>
  <si>
    <t>Ayuntamiento de Ixtlán</t>
  </si>
  <si>
    <t>SEA-SE-ST-UD-0358/2024</t>
  </si>
  <si>
    <t>Ayuntamiento de Jacona</t>
  </si>
  <si>
    <t>SEA-SE-ST-UD-0359/2024</t>
  </si>
  <si>
    <t xml:space="preserve">Me permito manifestar la aceptación de la recomendación, señalando las acciones concretas que se llevarán a cabo. </t>
  </si>
  <si>
    <t>Ayuntamiento de Jiménez</t>
  </si>
  <si>
    <t>SEA-SE-ST-UD-0360/2024</t>
  </si>
  <si>
    <t xml:space="preserve">Consideramos que las disposiciones incluidas en dicho instrumento no son necesarias para nuestra administración, ya que contamos con mecanismos internos robustos que garantizan el cumplimiento de los principios de transparencia, rendición de cuentas y prevención de actos de corrupción como Órgano Interno de Control, Capacitación de la titular de Transparencia, Comité de Transparencia, Código de Ética y Conducta, Material de Sensibilización y Prevención. </t>
  </si>
  <si>
    <t>Ayuntamiento de Jiquilpan</t>
  </si>
  <si>
    <t>SEA-SE-ST-UD-0361/2024</t>
  </si>
  <si>
    <t>Ayuntamiento de José Sixto Verduzco</t>
  </si>
  <si>
    <t>SEA-SE-ST-UD-0362/2024</t>
  </si>
  <si>
    <t>Ayuntamiento de Juárez</t>
  </si>
  <si>
    <t>SEA-SE-ST-UD-0363/2024</t>
  </si>
  <si>
    <t>Ayuntamiento de Jungapeo</t>
  </si>
  <si>
    <t>SEA-SE-ST-UD-0364/2024</t>
  </si>
  <si>
    <t>Ayuntamiento de La Huacana</t>
  </si>
  <si>
    <t>SEA-SE-ST-UD-0365/2024</t>
  </si>
  <si>
    <t>Ayuntamiento de La Piedad</t>
  </si>
  <si>
    <t>SEA-SE-ST-UD-0366/2024</t>
  </si>
  <si>
    <t>Acepta la recomendación informando que dentro de las acciones implementadas se encuentra la creación del Código de Ética y de Conducta.</t>
  </si>
  <si>
    <t>Ayuntamiento de Lagunillas</t>
  </si>
  <si>
    <t>SEA-SE-ST-UD-0367/2024</t>
  </si>
  <si>
    <t>Ayuntamiento de Lázaro Cárdenas</t>
  </si>
  <si>
    <t>SEA-SE-ST-UD-0368/2024</t>
  </si>
  <si>
    <t xml:space="preserve">Se rechaza tal recomendación ya que no fue localizado el Marco Integrado de Control Interno, ni el Manual para la Evaluación de Control Interno de la Administración Pública Municipal en los medios oficiales de difusión. </t>
  </si>
  <si>
    <t>Ayuntamiento de Los Reyes</t>
  </si>
  <si>
    <t>SEA-SE-ST-UD-0369/2024</t>
  </si>
  <si>
    <t xml:space="preserve">Manifiesto la aceptación de la recomendación para presupuestar y generar reglamentación para integrar el Comité de Control Interno de los Reyes. </t>
  </si>
  <si>
    <t>Ayuntamiento de Madero</t>
  </si>
  <si>
    <t>SEA-SE-ST-UD-0370/2024</t>
  </si>
  <si>
    <t xml:space="preserve">Se acepta la Recomendación No Vinculante. </t>
  </si>
  <si>
    <t>Ayuntamiento de Maravatío</t>
  </si>
  <si>
    <t>SEA-SE-ST-UD-0371/2024</t>
  </si>
  <si>
    <t>Rechaza la Recomendación no Vinculante</t>
  </si>
  <si>
    <t>Ayuntamiento de Marcos Castellanos</t>
  </si>
  <si>
    <t>SEA-SE-ST-UD-0372/2024</t>
  </si>
  <si>
    <t>Ayuntamiento de Morelia</t>
  </si>
  <si>
    <t>SEA-SE-ST-UD-0373/2024</t>
  </si>
  <si>
    <t xml:space="preserve">A este Ayuntamiento de Morelia no le aplica la recomendación de referencia por haber realizado los trabajos inherentes a la materia previamente. </t>
  </si>
  <si>
    <t>Ayuntamiento de Morelos</t>
  </si>
  <si>
    <t>SEA-SE-ST-UD-0374/2024</t>
  </si>
  <si>
    <t>Ayuntamiento de Múgica</t>
  </si>
  <si>
    <t>SEA-SE-ST-UD-0375/2024</t>
  </si>
  <si>
    <t>Ayuntamiento de Nahuatzen</t>
  </si>
  <si>
    <t>SEA-SE-ST-UD-0376/2024</t>
  </si>
  <si>
    <t>Se acepta dicha recomendación y se presentó la iniciativa para la implementación del Comité de Control Interno.</t>
  </si>
  <si>
    <t>Ayuntamiento de Nocupétaro</t>
  </si>
  <si>
    <t>SEA-SE-ST-UD-0377/2024</t>
  </si>
  <si>
    <t xml:space="preserve">Acepta la recomendación y adjunta documentación que acredita el cumplimiento. </t>
  </si>
  <si>
    <t>Ayuntamiento de Nuevo. Parangaricutiro</t>
  </si>
  <si>
    <t>SEA-SE-ST-UD-0378/2024</t>
  </si>
  <si>
    <t>Ayuntamiento de Nuevo Urecho</t>
  </si>
  <si>
    <t>SEA-SE-ST-UD-0379/2024</t>
  </si>
  <si>
    <t>Ayuntamiento de Numarán</t>
  </si>
  <si>
    <t>SEA-SE-ST-UD-0380/2024</t>
  </si>
  <si>
    <t xml:space="preserve">Se manifiesta su aceptación informando de las acciones que se llevarán a cabo. </t>
  </si>
  <si>
    <t>Ayuntamiento de Ocampo</t>
  </si>
  <si>
    <t>SEA-SE-ST-UD-0381/2024</t>
  </si>
  <si>
    <t>Ayuntamiento de Pajacuarán</t>
  </si>
  <si>
    <t>SEA-SE-ST-UD-0382/2024</t>
  </si>
  <si>
    <t>Ayuntamiento de Panindícuaro</t>
  </si>
  <si>
    <t>SEA-SE-ST-UD-0383/2024</t>
  </si>
  <si>
    <t>Estamos tomando nota para proponer la integración del comité en mención al interior del Ayuntamiento.</t>
  </si>
  <si>
    <t>Ayuntamiento de Paracho</t>
  </si>
  <si>
    <t>SEA-SE-ST-UD-0384/2024</t>
  </si>
  <si>
    <t>Ayuntamiento de Parácuaro</t>
  </si>
  <si>
    <t>SEA-SE-ST-UD-0385/2024</t>
  </si>
  <si>
    <t>Ayuntamiento de Pátzcuaro</t>
  </si>
  <si>
    <t>SEA-SE-ST-UD-0386/2024</t>
  </si>
  <si>
    <t>Ayuntamiento de Penjamillo</t>
  </si>
  <si>
    <t>SEA-SE-ST-UD-0387/2024</t>
  </si>
  <si>
    <t>Ayuntamiento de Peribán</t>
  </si>
  <si>
    <t>SEA-SE-ST-UD-0388/2024</t>
  </si>
  <si>
    <t>Se desiste a adoptar dicha Recomendación no Vinculante por cuestiones de la celebración de la última sesión ordinaria anual y por cuestiones de la terminación del mandato presidencial.</t>
  </si>
  <si>
    <t>Ayuntamiento de Purépero</t>
  </si>
  <si>
    <t>SEA-SE-ST-UD-0389/2024</t>
  </si>
  <si>
    <t>Con fundamento en los artículos 79, fracción I, y 80 de la Ley Orgánica Municipal del Estado de Michoacánd de Ocampo, los artículos 3, 6, 14, 16 y 19 de la Ley de Disciplina Financiera de las Entidades Federativas y los Municipios y por instrucciones del presidente municipal, se manifiesta y fundamenta el rechazo a la Recomendación y se motiva debido a que la suficiencia presupuestaria no existe en el presente ejercicio debido a que el capítulo 1000 de servicios personales no puede incrementarse más, por lo cual no existe la posibilidad de dar suficiencia presupuestal para la creación de los espacios a los integrantes del Comité de Control Interno.</t>
  </si>
  <si>
    <t>Ayuntamiento de Puruándiro</t>
  </si>
  <si>
    <t>SEA-SE-ST-UD-0390/2024</t>
  </si>
  <si>
    <t>Ayuntamiento de Queréndaro</t>
  </si>
  <si>
    <t>SEA-SE-ST-UD-0391/2024</t>
  </si>
  <si>
    <t>Manifiesto mi aceptación y se darán indicaciones al área correspondiente a fin de que comiencen a realizarse las acciones tendientes al cumplimiento.</t>
  </si>
  <si>
    <t>Ayuntamiento de Quiroga</t>
  </si>
  <si>
    <t>SEA-SE-ST-UD-0392/2024</t>
  </si>
  <si>
    <t>Ayuntamiento de Sahuayo</t>
  </si>
  <si>
    <t>SEA-SE-ST-UD-0393/2024</t>
  </si>
  <si>
    <t>Acepta la recomendación implementando las acciones que se señalan.</t>
  </si>
  <si>
    <t>Ayuntamiento de Salvador Escalante</t>
  </si>
  <si>
    <t>SEA-SE-ST-UD-0394/2024</t>
  </si>
  <si>
    <t>Atendiendo a la recomendación se llevó a cabo la conformación del Comité de Control Interno.</t>
  </si>
  <si>
    <t>Ayuntamiento de San Lucas</t>
  </si>
  <si>
    <t>SEA-SE-ST-UD-0395/2024</t>
  </si>
  <si>
    <t xml:space="preserve">Este municipio cuenta con la Contraloría Municipal y lo que propone la recomendación ya se encuentra asignado a la Contraloría Municipal, por lo que aceptarla nos llevaría a una duplicidad de funciones en dos órganos distintos. Además, crear un Comité genera una serie de actos consecutivos que necesariamente implica asignación de recursos, lo que implicaría afectar programas sociales o bien disminución de recursos en otras áreas prioritarias que pudieran vulnerar derechos de las personas. </t>
  </si>
  <si>
    <t>Ayuntamiento de Santa Ana Maya</t>
  </si>
  <si>
    <t>SEA-SE-ST-UD-0396/2024</t>
  </si>
  <si>
    <t>Se rechaza tal recomendación ya que nosotros como ayuntamiento municipal, hacemos del conocimiento que ya contamos con un comité de control interno u homologado.</t>
  </si>
  <si>
    <t>Ayuntamiento de Senguio</t>
  </si>
  <si>
    <t>SEA-SE-ST-UD-0397/2024</t>
  </si>
  <si>
    <t>Ayuntamiento de Susupuato</t>
  </si>
  <si>
    <t>SEA-SE-ST-UD-0398/2024</t>
  </si>
  <si>
    <t>Ayuntamiento de Tacámbaro</t>
  </si>
  <si>
    <t>SEA-SE-ST-UD-0399/2024</t>
  </si>
  <si>
    <t>Ayuntamiento de Tancítaro</t>
  </si>
  <si>
    <t>SEA-SE-ST-UD-0400/2024</t>
  </si>
  <si>
    <t>Ayuntamiento de Tangamandapio</t>
  </si>
  <si>
    <t>SEA-SE-ST-UD-0401/2024</t>
  </si>
  <si>
    <t>Actualmente no contamos con el personal y el recurso para instalar y operar un Comité de Control Interno como órgano colegiado. Cabe mencionar que nuestro municipio cuenta con 2 comunidades indígenas las cuales reciben presupuesto directo, dejando solo el 54% del presupuesto para operar en la cabecera y 13 comunidades más pertenecientes a este Municipio, lo que nos limita a implementar varias acciones.</t>
  </si>
  <si>
    <t>Ayuntamiento de Tangancícuaro</t>
  </si>
  <si>
    <t>SEA-SE-ST-UD-0402/2024</t>
  </si>
  <si>
    <t>Ayuntamiento de Tanhuato</t>
  </si>
  <si>
    <t>SEA-SE-ST-UD-0403/2024</t>
  </si>
  <si>
    <t>Ayuntamiento de Taretan</t>
  </si>
  <si>
    <t>SEA-SE-ST-UD-0404/2024</t>
  </si>
  <si>
    <t>Ayuntamiento de Tarímbaro</t>
  </si>
  <si>
    <t>SEA-SE-ST-UD-0405/2024</t>
  </si>
  <si>
    <t>Se acepta y se hace propia la recomendación no vinculante.</t>
  </si>
  <si>
    <t>Ayuntamiento de Tepalcatepec</t>
  </si>
  <si>
    <t>SEA-SE-ST-UD-0406/2024</t>
  </si>
  <si>
    <t>Ayuntamiento de Tingambato</t>
  </si>
  <si>
    <t>SEA-SE-ST-UD-0407/2024</t>
  </si>
  <si>
    <t>Ayuntamiento de Tingüindín</t>
  </si>
  <si>
    <t>SEA-SE-ST-UD-0408/2024</t>
  </si>
  <si>
    <t>Anexa acta de Cabildo en el que se crea el Sistema Integral de Control Interno Municipal y su Comité</t>
  </si>
  <si>
    <t>Ayuntamiento de Tiquicheo</t>
  </si>
  <si>
    <t>SEA-SE-ST-UD-0409/2024</t>
  </si>
  <si>
    <t>Ayuntamiento de Tlalpujahua</t>
  </si>
  <si>
    <t>SEA-SE-ST-UD-0410/2024</t>
  </si>
  <si>
    <t>Ayuntamiento de Tlazazalca</t>
  </si>
  <si>
    <t>SEA-SE-ST-UD-0411/2024</t>
  </si>
  <si>
    <t>Ayuntamiento de Tocumbo</t>
  </si>
  <si>
    <t>SEA-SE-ST-UD-0412/2024</t>
  </si>
  <si>
    <t>Ayuntamiento de Tumbiscatío</t>
  </si>
  <si>
    <t>SEA-SE-ST-UD-0413/2024</t>
  </si>
  <si>
    <t>Ayuntamiento de Turicato</t>
  </si>
  <si>
    <t>SEA-SE-ST-UD-0414/2024</t>
  </si>
  <si>
    <t>Ayuntamiento de Tuxpan</t>
  </si>
  <si>
    <t>SEA-SE-ST-UD-0415/2024</t>
  </si>
  <si>
    <t xml:space="preserve">Manifiesta la aceptación de la recomendación. </t>
  </si>
  <si>
    <t>Ayuntamiento de Tuzantla</t>
  </si>
  <si>
    <t>SEA-SE-ST-UD-0416/2024</t>
  </si>
  <si>
    <t>Ayuntamiento de Tzintzuntzan</t>
  </si>
  <si>
    <t>SEA-SE-ST-UD-0417/2024</t>
  </si>
  <si>
    <t>Ayuntamiento de Tzitzio</t>
  </si>
  <si>
    <t>SEA-SE-ST-UD-0418/2024</t>
  </si>
  <si>
    <t>Ayuntamiento de Uruapan</t>
  </si>
  <si>
    <t>SEA-SE-ST-UD-0419/2024</t>
  </si>
  <si>
    <t>Ayuntamiento de Venustiano Carranza</t>
  </si>
  <si>
    <t>SEA-SE-ST-UD-0420/2024</t>
  </si>
  <si>
    <t>Ayuntamiento de Villamar</t>
  </si>
  <si>
    <t>SEA-SE-ST-UD-0421/2024</t>
  </si>
  <si>
    <t>Ayuntamiento de Vista Hermosa</t>
  </si>
  <si>
    <t>SEA-SE-ST-UD-0422/2024</t>
  </si>
  <si>
    <t>Se rechaza ya que no fue localizado el Marco Integrado de Control Interno, ni el Manual para la Evaluación de Control Interno de la Administración Pública Municipal en los medios oficiales de difusión.</t>
  </si>
  <si>
    <t>Ayuntamiento de Yurécuaro</t>
  </si>
  <si>
    <t>SEA-SE-ST-UD-0423/2024</t>
  </si>
  <si>
    <t>Ayuntamiento de Zacapu</t>
  </si>
  <si>
    <t>SEA-SE-ST-UD-0424/2024</t>
  </si>
  <si>
    <t>Ayuntamiento de Zamora</t>
  </si>
  <si>
    <t>SEA-SE-ST-UD-0425/2024</t>
  </si>
  <si>
    <t>Se acepta la recomendación, llevando a cabo las acciones señaladas.</t>
  </si>
  <si>
    <t>Ayuntamiento de Zináparo</t>
  </si>
  <si>
    <t>SEA-SE-ST-UD-0426/2024</t>
  </si>
  <si>
    <t>Ayuntamiento de Zinapécuaro</t>
  </si>
  <si>
    <t>SEA-SE-ST-UD-0427/2024</t>
  </si>
  <si>
    <t>Ayuntamiento de Ziracuaretiro</t>
  </si>
  <si>
    <t>SEA-SE-ST-UD-0428/2024</t>
  </si>
  <si>
    <t>Ayuntamiento de Zitácuaro</t>
  </si>
  <si>
    <t>SEA-SE-ST-UD-0429/2024</t>
  </si>
  <si>
    <t>Se manifiesta la aceptación y ya se han realizado acciones para mejorar el Sistema de Control Interno.</t>
  </si>
  <si>
    <t>ACEPTA</t>
  </si>
  <si>
    <t>TIEMPO</t>
  </si>
  <si>
    <t>RNV 02/2024</t>
  </si>
  <si>
    <t>Mensajería</t>
  </si>
  <si>
    <t>SEA-SE-ST-UD-0814/2024</t>
  </si>
  <si>
    <t>En relación con el tema de Mejora Regulatoria Municipal, hago de su conocimiento que, desde el año 2023, se ha revisado y actualizado la reglamentación del Ayuntamiento.</t>
  </si>
  <si>
    <t>SEA-SE-ST-UD-0815/2024</t>
  </si>
  <si>
    <t>SEA-SE-ST-UD-0816/2024</t>
  </si>
  <si>
    <t>SEA-SE-ST-UD-0817/2024</t>
  </si>
  <si>
    <t>SEA-SE-ST-UD-0818/2024</t>
  </si>
  <si>
    <t>SEA-SE-ST-UD-0819/2024</t>
  </si>
  <si>
    <t>Se acepta y se tiene por enterado el plazo para informar las acciones concretas.</t>
  </si>
  <si>
    <t>SEA-SE-ST-UD-0820/2024</t>
  </si>
  <si>
    <t>SEA-SE-ST-UD-0821/2024</t>
  </si>
  <si>
    <t>SEA-SE-ST-UD-0822/2024</t>
  </si>
  <si>
    <t xml:space="preserve">Se acepta y se emprenderán las acciones para dar cumplimiento. </t>
  </si>
  <si>
    <t>SEA-SE-ST-UD-0823/2024</t>
  </si>
  <si>
    <t>Acepta la recomendación, siendo aprobada en sesión de Cabildo.</t>
  </si>
  <si>
    <t>SEA-SE-ST-UD-0824/2024</t>
  </si>
  <si>
    <t>SEA-SE-ST-UD-0825/2024</t>
  </si>
  <si>
    <t>SEA-SE-ST-UD-0826/2024</t>
  </si>
  <si>
    <t>SEA-SE-ST-UD-0827/2024</t>
  </si>
  <si>
    <t>SEA-SE-ST-UD-0828/2024</t>
  </si>
  <si>
    <t>Manifiesta acpetación, señalando las acciones que se llevarán a cabo.</t>
  </si>
  <si>
    <t>SEA-SE-ST-UD-0829/2024</t>
  </si>
  <si>
    <t>Manifiesta la aceptación y señala las acciones concretas que se llevarán a cabo.</t>
  </si>
  <si>
    <t>SEA-SE-ST-UD-0830/2024</t>
  </si>
  <si>
    <t>SEA-SE-ST-UD-0831/2024</t>
  </si>
  <si>
    <t>SEA-SE-ST-UD-0832/2024</t>
  </si>
  <si>
    <t>SEA-SE-ST-UD-0833/2024</t>
  </si>
  <si>
    <t>SEA-SE-ST-UD-0834/2024</t>
  </si>
  <si>
    <t>SEA-SE-ST-UD-0835/2024</t>
  </si>
  <si>
    <t>SEA-SE-ST-UD-0836/2024</t>
  </si>
  <si>
    <t>SEA-SE-ST-UD-0837/2024</t>
  </si>
  <si>
    <t xml:space="preserve">Informa que se analizará y discutirá dicha recomendación para estar en condiciones de aceptarla o rechazarla. </t>
  </si>
  <si>
    <t>SEA-SE-ST-UD-0838/2024</t>
  </si>
  <si>
    <t>Personal</t>
  </si>
  <si>
    <t>SEA-SE-ST-UD-0839/2024</t>
  </si>
  <si>
    <t>SEA-SE-ST-UD-0840/2024</t>
  </si>
  <si>
    <t>SEA-SE-ST-UD-0841/2024</t>
  </si>
  <si>
    <t>SEA-SE-ST-UD-0842/2024</t>
  </si>
  <si>
    <t>Será sometida a punto de acuerdo en la sesión de cabildo del 17 de julio de 2024.</t>
  </si>
  <si>
    <t>SEA-SE-ST-UD-0843/2024</t>
  </si>
  <si>
    <t>Se rechaza, ya que de hacerlo me estaría obligando a la creación de una nueva dirección dependiente del ayuntamiento, lo cual, me imposibilita presupuestalmente a ello.</t>
  </si>
  <si>
    <t>SEA-SE-ST-UD-0844/2024</t>
  </si>
  <si>
    <t>SEA-SE-ST-UD-0845/2024</t>
  </si>
  <si>
    <t>SEA-SE-ST-UD-0846/2024</t>
  </si>
  <si>
    <t>SEA-SE-ST-UD-0847/2024</t>
  </si>
  <si>
    <t>SEA-SE-ST-UD-0848/2024</t>
  </si>
  <si>
    <t>SEA-SE-ST-UD-0849/2024</t>
  </si>
  <si>
    <t>SEA-SE-ST-UD-0850/2024</t>
  </si>
  <si>
    <t>SEA-SE-ST-UD-0851/2024</t>
  </si>
  <si>
    <t>Aceptamos la recomendación y que en medida de los recursos materiales, económicos y humanos, se buscarán realizar las acciones encamindadas a la instauración de la Unidad de Mejora Regulatoria Municipal.</t>
  </si>
  <si>
    <t>SEA-SE-ST-UD-0852/2024</t>
  </si>
  <si>
    <t>SEA-SE-ST-UD-0853/2024</t>
  </si>
  <si>
    <t>SEA-SE-ST-UD-0854/2024</t>
  </si>
  <si>
    <t>SEA-SE-ST-UD-0855/2024</t>
  </si>
  <si>
    <t>SEA-SE-ST-UD-0856/2024</t>
  </si>
  <si>
    <t>Manifiesta aceptación, señalando las acciones concretas a realizar</t>
  </si>
  <si>
    <t>SEA-SE-ST-UD-0857/2024</t>
  </si>
  <si>
    <t>SEA-SE-ST-UD-0858/2024</t>
  </si>
  <si>
    <t>SEA-SE-ST-UD-0859/2024</t>
  </si>
  <si>
    <t>SEA-SE-ST-UD-0860/2024</t>
  </si>
  <si>
    <t>Se ha tomado la decisión de iniciar la formalización e integración de la Unidad de Mejora Regulatoria, en forma paulatina.</t>
  </si>
  <si>
    <t>SEA-SE-ST-UD-0861/2024</t>
  </si>
  <si>
    <t>SEA-SE-ST-UD-0862/2024</t>
  </si>
  <si>
    <t>SEA-SE-ST-UD-0863/2024</t>
  </si>
  <si>
    <t>SEA-SE-ST-UD-0864/2024</t>
  </si>
  <si>
    <t>SEA-SE-ST-UD-0865/2024</t>
  </si>
  <si>
    <t>Se acepta tal recomendación, haciendo especial énfasis que la misma a la presente data se encuentra cumplida a plenitud.</t>
  </si>
  <si>
    <t>SEA-SE-ST-UD-0866/2024</t>
  </si>
  <si>
    <t>Manifiesto la aceptación de la recomendación.</t>
  </si>
  <si>
    <t>SEA-SE-ST-UD-0867/2024</t>
  </si>
  <si>
    <t>Se acepta la recomendación y se emprenderán las acciones para su cumplimiento.</t>
  </si>
  <si>
    <t>SEA-SE-ST-UD-0868/2024</t>
  </si>
  <si>
    <t>Se rechaza la recomendación no vinculante.</t>
  </si>
  <si>
    <t>SEA-SE-ST-UD-0869/2024</t>
  </si>
  <si>
    <t>SEA-SE-ST-UD-0870/2024</t>
  </si>
  <si>
    <t>Informa sobre la implementación de acciones en materia de Mejora Regulatoria</t>
  </si>
  <si>
    <t>SEA-SE-ST-UD-0871/2024</t>
  </si>
  <si>
    <t>SEA-SE-ST-UD-0872/2024</t>
  </si>
  <si>
    <t xml:space="preserve">Informa que en sesión de Cabildo se conformó la Comisión de Mejora Regulatoria, así como el reglamento interno de la misma. </t>
  </si>
  <si>
    <t>SEA-SE-ST-UD-0873/2024</t>
  </si>
  <si>
    <t>Se acepta dicha Recomendación.</t>
  </si>
  <si>
    <t>SEA-SE-ST-UD-0874/2024</t>
  </si>
  <si>
    <t>SEA-SE-ST-UD-0875/2024</t>
  </si>
  <si>
    <t>SEA-SE-ST-UD-0876/2024</t>
  </si>
  <si>
    <t>SEA-SE-ST-UD-0877/2024</t>
  </si>
  <si>
    <t>Se manifiesta su aceptación informando las acciones que se llevarán a cabo.</t>
  </si>
  <si>
    <t>SEA-SE-ST-UD-0878/2024</t>
  </si>
  <si>
    <t>SEA-SE-ST-UD-0879/2024</t>
  </si>
  <si>
    <t xml:space="preserve">Acepta la recomendación y señala que en 2025 se conformará el Comité. </t>
  </si>
  <si>
    <t>SEA-SE-ST-UD-0880/2024</t>
  </si>
  <si>
    <t>Se acepta la recomendación que será turnada a la próxima administración municipal como asunto urgente de atender.</t>
  </si>
  <si>
    <t>SEA-SE-ST-UD-0881/2024</t>
  </si>
  <si>
    <t>SEA-SE-ST-UD-0882/2024</t>
  </si>
  <si>
    <t>SEA-SE-ST-UD-0883/2024</t>
  </si>
  <si>
    <t xml:space="preserve">Adoptamos la recomendación emitida por este órgano e informan acciones realizadas por ese Ayuntamiento. </t>
  </si>
  <si>
    <t>SEA-SE-ST-UD-0884/2024</t>
  </si>
  <si>
    <t>SEA-SE-ST-UD-0885/2024</t>
  </si>
  <si>
    <t>SEA-SE-ST-UD-0886/2024</t>
  </si>
  <si>
    <t xml:space="preserve">on fundamento en los artículos 79, fracción I, y 80 de la Ley Orgánica Municipal del Estado de Michoacánd de Ocampo, los artículos 3, 6, 14, 16 y 19 de la Ley de Disciplina Financiera de las Entidades Federativas y los Municipios y por instrucciones del presidente municipal, se manifiesta y fundamenta el rechazo a la Recomendación y se motiva debido a recomendación antes señalada, esto derivado de la suficiencia presupuestal, toda vez que en el presente ejercicio no se encuentra contemplada una acción como la que se señala en dicha recomendación. </t>
  </si>
  <si>
    <t>SEA-SE-ST-UD-0887/2024</t>
  </si>
  <si>
    <t>SEA-SE-ST-UD-0888/2024</t>
  </si>
  <si>
    <t xml:space="preserve">Manifiesto mi aceptación y se darán indicaciones al área correspondiente para iniciar acciones para su cumplimiento. </t>
  </si>
  <si>
    <t>SEA-SE-ST-UD-0889/2024</t>
  </si>
  <si>
    <t>SEA-SE-ST-UD-0890/2024</t>
  </si>
  <si>
    <t>Hacen del conocimineto la integración de la Unidad de Mejora Regultaroia, así como la aprobación del Reglamento Municipal de Mejora Regulatoria por parte del Consejo Municipal, pendiente de turnarse a Cabildo para aprobación y publicación.</t>
  </si>
  <si>
    <t>SEA-SE-ST-UD-0891/2024</t>
  </si>
  <si>
    <t>SEA-SE-ST-UD-0892/2024</t>
  </si>
  <si>
    <t>SEA-SE-ST-UD-0893/2024</t>
  </si>
  <si>
    <t>Se acepta tal recomendación.</t>
  </si>
  <si>
    <t>SEA-SE-ST-UD-0894/2024</t>
  </si>
  <si>
    <t>SEA-SE-ST-UD-0895/2024</t>
  </si>
  <si>
    <t>SEA-SE-ST-UD-0896/2024</t>
  </si>
  <si>
    <t>SEA-SE-ST-UD-0897/2024</t>
  </si>
  <si>
    <t>SEA-SE-ST-UD-0898/2024</t>
  </si>
  <si>
    <t>SEA-SE-ST-UD-0899/2024</t>
  </si>
  <si>
    <t>SEA-SE-ST-UD-0900/2024</t>
  </si>
  <si>
    <t>SEA-SE-ST-UD-0901/2024</t>
  </si>
  <si>
    <t>SEA-SE-ST-UD-0902/2024</t>
  </si>
  <si>
    <t>SEA-SE-ST-UD-0903/2024</t>
  </si>
  <si>
    <t>SEA-SE-ST-UD-0904/2024</t>
  </si>
  <si>
    <t>SEA-SE-ST-UD-0905/2024</t>
  </si>
  <si>
    <t>SEA-SE-ST-UD-0906/2024</t>
  </si>
  <si>
    <t>SEA-SE-ST-UD-0907/2024</t>
  </si>
  <si>
    <t>SEA-SE-ST-UD-0908/2024</t>
  </si>
  <si>
    <t>SEA-SE-ST-UD-0909/2024</t>
  </si>
  <si>
    <t>SEA-SE-ST-UD-0910/2024</t>
  </si>
  <si>
    <t>SEA-SE-ST-UD-0911/2024</t>
  </si>
  <si>
    <t>SEA-SE-ST-UD-0912/2024</t>
  </si>
  <si>
    <t>SEA-SE-ST-UD-0913/2024</t>
  </si>
  <si>
    <t>SEA-SE-ST-UD-0914/2024</t>
  </si>
  <si>
    <t>SEA-SE-ST-UD-0915/2024</t>
  </si>
  <si>
    <t>SEA-SE-ST-UD-0916/2024</t>
  </si>
  <si>
    <t>SEA-SE-ST-UD-0917/2024</t>
  </si>
  <si>
    <t>SEA-SE-ST-UD-0918/2024</t>
  </si>
  <si>
    <t>Dado que en este momento nos encontramos en los trabajos de preparación para una correcta transición entre la administración entrante y la administración saliente. Una vez entrando la administración se retoma el seguimiento para su aceptación.</t>
  </si>
  <si>
    <t>SEA-SE-ST-UD-0919/2024</t>
  </si>
  <si>
    <t xml:space="preserve">No se acepta por la capacidad del municipio, restricción de presupuesto, inicio de nueva administración provocaría un descontrol para cubrir el nuevo puesto. </t>
  </si>
  <si>
    <t>SEA-SE-ST-UD-0920/2024</t>
  </si>
  <si>
    <t>SEA-SE-ST-UD-0921/2024</t>
  </si>
  <si>
    <t>SEA-SE-ST-UD-0922/2024</t>
  </si>
  <si>
    <t>SEA-SE-ST-UD-0923/2024</t>
  </si>
  <si>
    <t>SEA-SE-ST-UD-0924/2024</t>
  </si>
  <si>
    <t>SEA-SE-ST-UD-0925/2024</t>
  </si>
  <si>
    <t>SEA-SE-ST-UD-0926/2024</t>
  </si>
  <si>
    <t xml:space="preserve">Informa que ha dado cabal cumplimiento a todas las acciones establecidas en la recomendación, además de ser el Ayuntamiento ejor evaluado del Estado, dentro del Observatorio de Mejora Regulatoria. </t>
  </si>
  <si>
    <t>RECHAZA</t>
  </si>
  <si>
    <t>NO TIEMPO</t>
  </si>
  <si>
    <t>BLANCO</t>
  </si>
  <si>
    <t>RNV 01/2025</t>
  </si>
  <si>
    <t>Auditoría Superior de Michoacán</t>
  </si>
  <si>
    <t>Físico</t>
  </si>
  <si>
    <t>SEA-SE-ST-UDC-0341/2025</t>
  </si>
  <si>
    <t>Se acepta la recomendación, para trabajar en el término previsto y dar atención a la misma.</t>
  </si>
  <si>
    <t>CEDH</t>
  </si>
  <si>
    <t>SEA-SE-ST-UDC-0342/2025</t>
  </si>
  <si>
    <t>Se acepta la recomendación y se llevarán a cabo las acciones establecidas.</t>
  </si>
  <si>
    <t>FECC</t>
  </si>
  <si>
    <t>SEA-SE-ST-UDC-0343/2025</t>
  </si>
  <si>
    <t>Se instruye al titular de la Unidad Jurídica-Normativa y Enlace para que de cumplimiento a la recomendación.</t>
  </si>
  <si>
    <t>FGE</t>
  </si>
  <si>
    <t>SEA-SE-ST-UDC-0344/2025</t>
  </si>
  <si>
    <t>Acepta la recomendación no vinculante</t>
  </si>
  <si>
    <t>IEM</t>
  </si>
  <si>
    <t>SEA-SE-ST-UDC-0345/2025</t>
  </si>
  <si>
    <t>Se procederá a su cumplimiento, una vez que haya concluido el Proceso Electoral Judicial en curso.</t>
  </si>
  <si>
    <t>IMAIP</t>
  </si>
  <si>
    <t>SEA-SE-ST-UDC-0346/2025</t>
  </si>
  <si>
    <t>Poder Judicial</t>
  </si>
  <si>
    <t>SEA-SE-ST-UDC-0347/2025</t>
  </si>
  <si>
    <t>Toda vez que no se especifica en cuál o cuáles líneas de acción, el Poder Judicial del Estado no está cumpliendo debidamente es que se rechaza la Recomendación no Vinculante.</t>
  </si>
  <si>
    <t>Poder Legislativo</t>
  </si>
  <si>
    <t>SEA-SE-ST-UDC-0348/2025</t>
  </si>
  <si>
    <t>TEEM</t>
  </si>
  <si>
    <t>SEA-SE-ST-UDC-0349/2025</t>
  </si>
  <si>
    <t>TJAAM</t>
  </si>
  <si>
    <t>SEA-SE-ST-UDC-0350/2025</t>
  </si>
  <si>
    <t>SEA-SE-ST-UDC-0351/2025</t>
  </si>
  <si>
    <t>SEA-SE-ST-UDC-0352/2025</t>
  </si>
  <si>
    <t>SEA-SE-ST-UDC-0353/2025</t>
  </si>
  <si>
    <t>Se acepta dicha recomendación en cuanto a la ejecución de las acciones 1 y 2.</t>
  </si>
  <si>
    <t>SEA-SE-ST-UDC-0354/2025</t>
  </si>
  <si>
    <t>La recomendación es aceptada.</t>
  </si>
  <si>
    <t>SEA-SE-ST-UDC-0355/2025</t>
  </si>
  <si>
    <t>SEA-SE-ST-UDC-0356/2025</t>
  </si>
  <si>
    <t>SEA-SE-ST-UDC-0357/2025</t>
  </si>
  <si>
    <t>SEA-SE-ST-UDC-0358/2025</t>
  </si>
  <si>
    <t>28/4/2025 y 11/08/2025 y 25/09/2025</t>
  </si>
  <si>
    <t>Acepta llevar a cabo la recomendación no vinculante. Solicita una prorroga de 90 dias, en vitud de la imposibilidad de tener la informacion en los tiempos establecidos. Posteriormente señala las acciones llevadas a cabo</t>
  </si>
  <si>
    <t>SEA-SE-ST-UDC-0359/2025</t>
  </si>
  <si>
    <t xml:space="preserve">Se acepta la recomendación no vinculante. </t>
  </si>
  <si>
    <t>SEA-SE-ST-UDC-0360/2025</t>
  </si>
  <si>
    <t>SEA-SE-ST-UDC-0361/2025</t>
  </si>
  <si>
    <t>SEA-SE-ST-UDC-0362/2025</t>
  </si>
  <si>
    <t>SEA-SE-ST-UDC-0363/2025</t>
  </si>
  <si>
    <t>SEA-SE-ST-UDC-0364/2025</t>
  </si>
  <si>
    <t>SEA-SE-ST-UDC-0365/2025</t>
  </si>
  <si>
    <t>Se manifiesta el rechazo debido a que esa entidad paraestatal no figura dentro de los ficheros de indicadores en los que se mencionan a las instituciones coordinadoras y a las instituciones responsables, agregando a lo anterior, que la Comisión Estatal del Agua y Gestión de Cuencas no cuenta con las atribuciones ni facultades para atender la Recomendación no Vinculante.</t>
  </si>
  <si>
    <t>SEA-SE-ST-UDC-0366/2025</t>
  </si>
  <si>
    <t>SEA-SE-ST-UDC-0367/2025</t>
  </si>
  <si>
    <t>SEA-SE-ST-UDC-0368/2025</t>
  </si>
  <si>
    <t>Esta recomendación es aceptada.</t>
  </si>
  <si>
    <t>SEA-SE-ST-UDC-0369/2025</t>
  </si>
  <si>
    <t>21/04/2025 y 08/08/2025</t>
  </si>
  <si>
    <t>Se someterá a consideración y estudio del Comité de Control Interno en la sesión ordinaria programada el 14 de mayo del presente año. En segundo oficio acepta la recomendación, envía revisión de todas las líneas de acción del PI-PEA.</t>
  </si>
  <si>
    <t>SEA-SE-ST-UDC-0370/2025</t>
  </si>
  <si>
    <t>SEA-SE-ST-UDC-0371/2025</t>
  </si>
  <si>
    <t>SEA-SE-ST-UDC-0372/2025</t>
  </si>
  <si>
    <t>Solicita la adehesión al Sistema Estatal Anticorrupción. Acepta la Recomendación.</t>
  </si>
  <si>
    <t>SEA-SE-ST-UDC-0373/2025</t>
  </si>
  <si>
    <t>Se acepta la recomendación.</t>
  </si>
  <si>
    <t>SEA-SE-ST-UDC-0374/2025</t>
  </si>
  <si>
    <t>SEA-SE-ST-UDC-0375/2025</t>
  </si>
  <si>
    <t>SEA-SE-ST-UDC-0376/2025</t>
  </si>
  <si>
    <t>SEA-SE-ST-UDC-0377/2025</t>
  </si>
  <si>
    <t>SEA-SE-ST-UDC-0378/2025</t>
  </si>
  <si>
    <t>SEA-SE-ST-UDC-0379/2025</t>
  </si>
  <si>
    <t>SEA-SE-ST-UDC-0380/2025</t>
  </si>
  <si>
    <t>SEA-SE-ST-UDC-0381/2025</t>
  </si>
  <si>
    <t>SEA-SE-ST-UDC-0382/2025</t>
  </si>
  <si>
    <t>Se acepta la recomendación de referencia.</t>
  </si>
  <si>
    <t>SEA-SE-ST-UDC-0383/2025</t>
  </si>
  <si>
    <t>SEA-SE-ST-UDC-0384/2025</t>
  </si>
  <si>
    <t>SEA-SE-ST-UDC-0385/2025</t>
  </si>
  <si>
    <t>SEA-SE-ST-UDC-0386/2025</t>
  </si>
  <si>
    <t>SEA-SE-ST-UDC-0387/2025</t>
  </si>
  <si>
    <t>SEA-SE-ST-UDC-0388/2025</t>
  </si>
  <si>
    <t>SEA-SE-ST-UDC-0389/2025</t>
  </si>
  <si>
    <t>SEA-SE-ST-UDC-0390/2025</t>
  </si>
  <si>
    <t>SEA-SE-ST-UDC-0391/2025</t>
  </si>
  <si>
    <t>SEA-SE-ST-UDC-0392/2025</t>
  </si>
  <si>
    <t>SEA-SE-ST-UDC-0393/2025</t>
  </si>
  <si>
    <t>SEA-SE-ST-UDC-0394/2025</t>
  </si>
  <si>
    <t>SEA-SE-ST-UDC-0395/2025</t>
  </si>
  <si>
    <t>SEA-SE-ST-UDC-0396/2025</t>
  </si>
  <si>
    <t>SEA-SE-ST-UDC-0397/2025</t>
  </si>
  <si>
    <t>SEA-SE-ST-UDC-0398/2025</t>
  </si>
  <si>
    <t>SEA-SE-ST-UDC-0399/2025</t>
  </si>
  <si>
    <t>Instituto Tecnológico Superior Purhepecha</t>
  </si>
  <si>
    <t>SEA-SE-ST-UDC-0400/2025</t>
  </si>
  <si>
    <t>SEA-SE-ST-UDC-0401/2025</t>
  </si>
  <si>
    <t>SEA-SE-ST-UDC-0402/2025</t>
  </si>
  <si>
    <t>Informa la aceptación de la recomendación no vinculante.</t>
  </si>
  <si>
    <t>SEA-SE-ST-UDC-0403/2025</t>
  </si>
  <si>
    <t>Ese órgano desconcentrado participa ordinariamente en las sesiones del COCOI de la Secretaría de Cultura, por ello toda la informació obra en poder de la Secretaría Técnica de la Secretaría en mención.</t>
  </si>
  <si>
    <t>SEA-SE-ST-UDC-0404/2025</t>
  </si>
  <si>
    <t>SEA-SE-ST-UDC-0405/2025</t>
  </si>
  <si>
    <t>SEA-SE-ST-UDC-0406/2025</t>
  </si>
  <si>
    <t xml:space="preserve">Acepta la recomendación no vinculante. </t>
  </si>
  <si>
    <t>SEA-SE-ST-UDC-0407/2025</t>
  </si>
  <si>
    <t>SEA-SE-ST-UDC-0408/2025</t>
  </si>
  <si>
    <t>SEA-SE-ST-UDC-0409/2025</t>
  </si>
  <si>
    <t>SEA-SE-ST-UDC-0410/2025</t>
  </si>
  <si>
    <t>SEA-SE-ST-UDC-0411/2025</t>
  </si>
  <si>
    <t>SEA-SE-ST-UDC-0412/2025</t>
  </si>
  <si>
    <t>SEA-SE-ST-UDC-0413/2025</t>
  </si>
  <si>
    <t>SEA-SE-ST-UDC-0414/2025</t>
  </si>
  <si>
    <t>SEA-SE-ST-UDC-0415/2025</t>
  </si>
  <si>
    <t>SEA-SE-ST-UDC-0416/2025</t>
  </si>
  <si>
    <t>SEA-SE-ST-UDC-0417/2025</t>
  </si>
  <si>
    <t>SEA-SE-ST-UDC-0418/2025</t>
  </si>
  <si>
    <t>Acepta e informa sobre el total cumplimiento de las acciones que establece la recomendación.</t>
  </si>
  <si>
    <t>SEA-SE-ST-UDC-0419/2025</t>
  </si>
  <si>
    <t>SEA-SE-ST-UDC-0420/2025</t>
  </si>
  <si>
    <t>SEA-SE-ST-UDC-0421/2025</t>
  </si>
  <si>
    <t>SEA-SE-ST-UDC-0422/2025</t>
  </si>
  <si>
    <t>SEA-SE-ST-UDC-0423/2025</t>
  </si>
  <si>
    <t>SEA-SE-ST-UDC-0424/2025</t>
  </si>
  <si>
    <t>SEA-SE-ST-UDC-0425/2025</t>
  </si>
  <si>
    <t>SEA-SE-ST-UDC-0426/2025</t>
  </si>
  <si>
    <t>Instruye para que se inicie con el proceso que permita la adopción de dicha política.</t>
  </si>
  <si>
    <t>SEA-SE-ST-UDC-0427/2025</t>
  </si>
  <si>
    <t>SEA-SE-ST-UDC-0428/2025</t>
  </si>
  <si>
    <t>SEA-SE-ST-UDC-0429/2025</t>
  </si>
  <si>
    <t>SEA-SE-ST-UDC-0430/2025</t>
  </si>
  <si>
    <t>SEA-SE-ST-UDC-0431/2025</t>
  </si>
  <si>
    <t>SEA-SE-ST-UDC-0432/2025</t>
  </si>
  <si>
    <t>SEA-SE-ST-UDC-0433/2025</t>
  </si>
  <si>
    <t xml:space="preserve">Se adhiere a la aceptación de la Secretaría de Finanzas y Administración, toda vez que la UIPE forma parte de la Unidad Programática Presupuestal 007 Secretaría de Finanzas y Administración, como Órgano Administrativo Desconcentrado. </t>
  </si>
  <si>
    <t>SEA-SE-ST-UDC-0434/2025</t>
  </si>
  <si>
    <t xml:space="preserve">Acepta la recomendación e informa las acciones que se llevarán a cabo. </t>
  </si>
  <si>
    <t>SEA-SE-ST-UDC-0435/2025</t>
  </si>
  <si>
    <t>SEA-SE-ST-UDC-0436/2025</t>
  </si>
  <si>
    <t>SEA-SE-ST-UDC-0437/2025</t>
  </si>
  <si>
    <t>SEA-SE-ST-UDC-0438/2025</t>
  </si>
  <si>
    <t xml:space="preserve">No es aceptada, toda vez que, tras realizar un análisis detallado de sus contenidos, no se identificó participación dierecta ni indirecta de esta institución educativa en dichos elementos. </t>
  </si>
  <si>
    <t>SEA-SE-ST-UDC-0439/2025</t>
  </si>
  <si>
    <t>SEA-SE-ST-UDC-0440/2025</t>
  </si>
  <si>
    <t>SEA-SE-ST-UDC-0441/2025</t>
  </si>
  <si>
    <t>Acepta la recomendación no vinculante.</t>
  </si>
  <si>
    <t>SEA-SE-ST-UDC-0444/2025</t>
  </si>
  <si>
    <t>SEA-SE-ST-UDC-0445/2025</t>
  </si>
  <si>
    <t>SEA-SE-ST-UDC-0446/2025</t>
  </si>
  <si>
    <t>SEA-SE-ST-UDC-0447/2025</t>
  </si>
  <si>
    <t>SEA-SE-ST-UDC-0448/2025</t>
  </si>
  <si>
    <t>SEA-SE-ST-UDC-0449/2025</t>
  </si>
  <si>
    <t>SEA-SE-ST-UDC-0450/2025</t>
  </si>
  <si>
    <t>SEA-SE-ST-UDC-0451/2025</t>
  </si>
  <si>
    <t>SEA-SE-ST-UDC-0452/2025</t>
  </si>
  <si>
    <t>SEA-SE-ST-UDC-0453/2025</t>
  </si>
  <si>
    <t>SEA-SE-ST-UDC-0454/2025</t>
  </si>
  <si>
    <t>SEA-SE-ST-UDC-0455/2025</t>
  </si>
  <si>
    <t>SEA-SE-ST-UDC-0456/2025</t>
  </si>
  <si>
    <t>SEA-SE-ST-UDC-0457/2025</t>
  </si>
  <si>
    <t>SEA-SE-ST-UDC-0458/2025</t>
  </si>
  <si>
    <t>SEA-SE-ST-UDC-0459/2025</t>
  </si>
  <si>
    <t>SEA-SE-ST-UDC-0460/2025</t>
  </si>
  <si>
    <t>SEA-SE-ST-UDC-0461/2025</t>
  </si>
  <si>
    <t>SEA-SE-ST-UDC-0462/2025</t>
  </si>
  <si>
    <t>SEA-SE-ST-UDC-0463/2025</t>
  </si>
  <si>
    <t>SEA-SE-ST-UDC-0464/2025</t>
  </si>
  <si>
    <t>SEA-SE-ST-UDC-0465/2025</t>
  </si>
  <si>
    <t>SEA-SE-ST-UDC-0466/2025</t>
  </si>
  <si>
    <t>SEA-SE-ST-UDC-0467/2025</t>
  </si>
  <si>
    <t>SEA-SE-ST-UDC-0468/2025</t>
  </si>
  <si>
    <t>SEA-SE-ST-UDC-0469/2025</t>
  </si>
  <si>
    <t>SEA-SE-ST-UDC-0470/2025</t>
  </si>
  <si>
    <t>SEA-SE-ST-UDC-0471/2025</t>
  </si>
  <si>
    <t>SEA-SE-ST-UDC-0472/2025</t>
  </si>
  <si>
    <t>SEA-SE-ST-UDC-0473/2025</t>
  </si>
  <si>
    <t>SEA-SE-ST-UDC-0474/2025</t>
  </si>
  <si>
    <t>SEA-SE-ST-UDC-0475/2025</t>
  </si>
  <si>
    <t>SEA-SE-ST-UDC-0476/2025</t>
  </si>
  <si>
    <t>SEA-SE-ST-UDC-0477/2025</t>
  </si>
  <si>
    <t>SEA-SE-ST-UDC-0478/2025</t>
  </si>
  <si>
    <t>SEA-SE-ST-UDC-0479/2025</t>
  </si>
  <si>
    <t>Se tienen propuestas y avances por aprobarse en sesiones de Cabildo.</t>
  </si>
  <si>
    <t>SEA-SE-ST-UDC-0480/2025</t>
  </si>
  <si>
    <t>SEA-SE-ST-UDC-0481/2025</t>
  </si>
  <si>
    <t>28/5/2025 y 18/08/25</t>
  </si>
  <si>
    <t>Acepta la recomendación no vinculante. Posteriormente, señala las presiciones de cumplimiento.</t>
  </si>
  <si>
    <t>SEA-SE-ST-UDC-0482/2025</t>
  </si>
  <si>
    <t>SEA-SE-ST-UDC-0483/2025</t>
  </si>
  <si>
    <t>SEA-SE-ST-UDC-0484/2025</t>
  </si>
  <si>
    <t>SEA-SE-ST-UDC-0485/2025</t>
  </si>
  <si>
    <t>SEA-SE-ST-UDC-0486/2025</t>
  </si>
  <si>
    <t>SEA-SE-ST-UDC-0487/2025</t>
  </si>
  <si>
    <t>SEA-SE-ST-UDC-0488/2025</t>
  </si>
  <si>
    <t>SEA-SE-ST-UDC-0489/2025</t>
  </si>
  <si>
    <t>SEA-SE-ST-UDC-0490/2025</t>
  </si>
  <si>
    <t>SEA-SE-ST-UDC-0491/2025</t>
  </si>
  <si>
    <t>SEA-SE-ST-UDC-0492/2025</t>
  </si>
  <si>
    <t>SEA-SE-ST-UDC-0493/2025</t>
  </si>
  <si>
    <t>SEA-SE-ST-UDC-0494/2025</t>
  </si>
  <si>
    <t xml:space="preserve">Acepta la recomendación y se ha iniciado el proceso de análisis y adecuación correspondiente. </t>
  </si>
  <si>
    <t>SEA-SE-ST-UDC-0495/2025</t>
  </si>
  <si>
    <t>SEA-SE-ST-UDC-0496/2025</t>
  </si>
  <si>
    <t>SEA-SE-ST-UDC-0497/2025</t>
  </si>
  <si>
    <t xml:space="preserve">Rechaza con fundamento en el artículo 115 de la CPEUM; artículo 15, 111 y 112 de la CPELSMO. Sin embargo, esta municipalidad observará las líneas de acción y ya cumple con algunas. </t>
  </si>
  <si>
    <t>SEA-SE-ST-UDC-0498/2025</t>
  </si>
  <si>
    <t>SEA-SE-ST-UDC-0499/2025</t>
  </si>
  <si>
    <t>SEA-SE-ST-UDC-0500/2025</t>
  </si>
  <si>
    <t>SEA-SE-ST-UDC-0501/2025</t>
  </si>
  <si>
    <t>SEA-SE-ST-UDC-0502/2025</t>
  </si>
  <si>
    <t>SEA-SE-ST-UDC-0503/2025</t>
  </si>
  <si>
    <t>SEA-SE-ST-UDC-0504/2025</t>
  </si>
  <si>
    <t>SEA-SE-ST-UDC-0505/2025</t>
  </si>
  <si>
    <t>SEA-SE-ST-UDC-0506/2025</t>
  </si>
  <si>
    <t>SEA-SE-ST-UDC-0507/2025</t>
  </si>
  <si>
    <t>SEA-SE-ST-UDC-0508/2025</t>
  </si>
  <si>
    <t>SEA-SE-ST-UDC-0509/2025</t>
  </si>
  <si>
    <t>SEA-SE-ST-UDC-0510/2025</t>
  </si>
  <si>
    <t>SEA-SE-ST-UDC-0511/2025</t>
  </si>
  <si>
    <t>SEA-SE-ST-UDC-0512/2025</t>
  </si>
  <si>
    <t>SEA-SE-ST-UDC-0513/2025</t>
  </si>
  <si>
    <t>SEA-SE-ST-UDC-0514/2025</t>
  </si>
  <si>
    <t>SEA-SE-ST-UDC-0515/2025</t>
  </si>
  <si>
    <t>SEA-SE-ST-UDC-0516/2025</t>
  </si>
  <si>
    <t>SEA-SE-ST-UDC-0517/2025</t>
  </si>
  <si>
    <t>SEA-SE-ST-UDC-0518/2025</t>
  </si>
  <si>
    <t>SEA-SE-ST-UDC-0519/2025</t>
  </si>
  <si>
    <t>SEA-SE-ST-UDC-0520/2025</t>
  </si>
  <si>
    <t>SEA-SE-ST-UDC-0521/2025</t>
  </si>
  <si>
    <t>SEA-SE-ST-UDC-0522/2025</t>
  </si>
  <si>
    <t>SEA-SE-ST-UDC-0523/2025</t>
  </si>
  <si>
    <t>SEA-SE-ST-UDC-0524/2025</t>
  </si>
  <si>
    <t>SEA-SE-ST-UDC-0525/2025</t>
  </si>
  <si>
    <t>SEA-SE-ST-UDC-0526/2025</t>
  </si>
  <si>
    <t>SEA-SE-ST-UDC-0527/2025</t>
  </si>
  <si>
    <t>SEA-SE-ST-UDC-0528/2025</t>
  </si>
  <si>
    <t>SEA-SE-ST-UDC-0529/2025</t>
  </si>
  <si>
    <t>SEA-SE-ST-UDC-0530/2025</t>
  </si>
  <si>
    <t>SEA-SE-ST-UDC-0531/2025</t>
  </si>
  <si>
    <t>SEA-SE-ST-UDC-0532/2025</t>
  </si>
  <si>
    <t>SEA-SE-ST-UDC-0533/2025</t>
  </si>
  <si>
    <t>SEA-SE-ST-UDC-0534/2025</t>
  </si>
  <si>
    <t>SEA-SE-ST-UDC-0535/2025</t>
  </si>
  <si>
    <t>SEA-SE-ST-UDC-0536/2025</t>
  </si>
  <si>
    <t>SEA-SE-ST-UDC-0537/2025</t>
  </si>
  <si>
    <t>SEA-SE-ST-UDC-0538/2025</t>
  </si>
  <si>
    <t>SEA-SE-ST-UDC-0539/2025</t>
  </si>
  <si>
    <t>SEA-SE-ST-UDC-0540/2025</t>
  </si>
  <si>
    <t>SEA-SE-ST-UDC-0541/2025</t>
  </si>
  <si>
    <t>SEA-SE-ST-UDC-0542/2025</t>
  </si>
  <si>
    <t>SEA-SE-ST-UDC-0543/2025</t>
  </si>
  <si>
    <t>SEA-SE-ST-UDC-0544/2025</t>
  </si>
  <si>
    <t>SEA-SE-ST-UDC-0545/2025</t>
  </si>
  <si>
    <t>SEA-SE-ST-UDC-0546/2025</t>
  </si>
  <si>
    <t>Acepta la recomendación no vinculante. Posteriormente señala las acciones que comenzaron a implementar.</t>
  </si>
  <si>
    <t>SEA-SE-ST-UDC-0547/2025</t>
  </si>
  <si>
    <t>SEA-SE-ST-UDC-0548/2025</t>
  </si>
  <si>
    <t>SEA-SE-ST-UDC-0549/2025</t>
  </si>
  <si>
    <t>SEA-SE-ST-UDC-0550/2025</t>
  </si>
  <si>
    <t>SEA-SE-ST-UDC-0551/2025</t>
  </si>
  <si>
    <t>SEA-SE-ST-UDC-0552/2025</t>
  </si>
  <si>
    <t>SEA-SE-ST-UDC-0553/2025</t>
  </si>
  <si>
    <t>SEA-SE-ST-UDC-0554/2025</t>
  </si>
  <si>
    <t>SEA-SE-ST-UDC-0555/2025</t>
  </si>
  <si>
    <t>SEA-SE-ST-UDC-0556/2025</t>
  </si>
  <si>
    <t>RNV 02/2025</t>
  </si>
  <si>
    <t>Secretaría de Contraloría del Estado de Michoacán</t>
  </si>
  <si>
    <t>SEA-SE-ST-UDC-0557/2025</t>
  </si>
  <si>
    <t xml:space="preserve">Informa que los temas referidos en los numerales II. Sistemas de los Servidores Públicos que intervienen en procesos de contrataciones públicas y VI. Sistemas de información pública de contrataciones, no son materia competencia de la Secretaría de Contraloría, en consecuencia no se acepta la citada recomendación. </t>
  </si>
  <si>
    <t>Órgano Interno de Control del Poder Judicial del Estado de Michoacán</t>
  </si>
  <si>
    <t>SEA-SE-ST-UDC-0558/2025</t>
  </si>
  <si>
    <t>Solicita información técnica para poder aceptar o rechazar la recomendación.</t>
  </si>
  <si>
    <t>Órgano Interno de Control del Congreso del Estado de Michoacán de Ocampo</t>
  </si>
  <si>
    <t>SEA-SE-ST-UDC-0559/2025</t>
  </si>
  <si>
    <t>Órgano Interno de Control de la Comisión Estatal de los Derechos Humanos</t>
  </si>
  <si>
    <t>SEA-SE-ST-UDC-0560/2025</t>
  </si>
  <si>
    <t>Órgano Interno de Control de la Fiscalía General del Estado de Michoacán</t>
  </si>
  <si>
    <t>SEA-SE-ST-UDC-0561/2025</t>
  </si>
  <si>
    <t xml:space="preserve">Acepta la recomendación e indica las acciones concretas a implementar, así como los responsables de atenderlas. </t>
  </si>
  <si>
    <t>Órgano Interno de Control del Instituto Electoral de Michoacán</t>
  </si>
  <si>
    <t>SEA-SE-ST-UDC-0562/2025</t>
  </si>
  <si>
    <t>Indica los Sistemas de la PDE a los que tiene acceso</t>
  </si>
  <si>
    <t>Órgano Interno de Control del Instituto Michoacano de Transparencia, Acceso a la Información y Protección de Datos Personales</t>
  </si>
  <si>
    <t>SEA-SE-ST-UDC-0563/2025</t>
  </si>
  <si>
    <t>Órgano Interno de Control del Tribunal Electoral del Estado de Michoacán</t>
  </si>
  <si>
    <t>SEA-SE-ST-UDC-0564/2025</t>
  </si>
  <si>
    <t xml:space="preserve">Acepta la recomendación e indica las acciones que se llevarán a cabo. </t>
  </si>
  <si>
    <t>Órgano Interno de Control del Tribunal en Materia Anticorrupción y Administrativa del Estado de Michoacán</t>
  </si>
  <si>
    <t>SEA-SE-ST-UDC-0565/2025</t>
  </si>
  <si>
    <t>Acepta la recomendación no vinculante e informa sobre el estado de los Sistemas de la PDE.</t>
  </si>
  <si>
    <t>Órgano Interno de Control de la Secretaría Ejecutiva del Sistema Estatal Anticorrupción</t>
  </si>
  <si>
    <t>SEA-SE-ST-UDC-0566/2025</t>
  </si>
  <si>
    <t>Órgano Interno de Control de la Universidad Michoacana de San Nicolás de Hidalgo</t>
  </si>
  <si>
    <t>SEA-SE-ST-UDC-0567/2025</t>
  </si>
  <si>
    <t>Acuitzio</t>
  </si>
  <si>
    <t>SEA-SE-ST-UDC-0569/2025</t>
  </si>
  <si>
    <t>Aguililla</t>
  </si>
  <si>
    <t>SEA-SE-ST-UDC-0570/2025</t>
  </si>
  <si>
    <t>Álvaro Obregón</t>
  </si>
  <si>
    <t>SEA-SE-ST-UDC-0571/2025</t>
  </si>
  <si>
    <t>Angamacutiro</t>
  </si>
  <si>
    <t>SEA-SE-ST-UDC-0572/2025</t>
  </si>
  <si>
    <t>Angangueo</t>
  </si>
  <si>
    <t>SEA-SE-ST-UDC-0573/2025</t>
  </si>
  <si>
    <t>Apatzingán</t>
  </si>
  <si>
    <t>SEA-SE-ST-UDC-0574/2025</t>
  </si>
  <si>
    <t>Acepta la recomendación y solicita la designación de un enlace para coordinar las acciones.</t>
  </si>
  <si>
    <t>Áporo</t>
  </si>
  <si>
    <t>SEA-SE-ST-UDC-0575/2025</t>
  </si>
  <si>
    <t>Aquila</t>
  </si>
  <si>
    <t>SEA-SE-ST-UDC-0576/2025</t>
  </si>
  <si>
    <t>Ario</t>
  </si>
  <si>
    <t>SEA-SE-ST-UDC-0577/2025</t>
  </si>
  <si>
    <t>Acepta la recomendación.</t>
  </si>
  <si>
    <t>Arteaga</t>
  </si>
  <si>
    <t>SEA-SE-ST-UDC-0578/2025</t>
  </si>
  <si>
    <t>Briseñas</t>
  </si>
  <si>
    <t>SEA-SE-ST-UDC-0579/2025</t>
  </si>
  <si>
    <t>Buenavista</t>
  </si>
  <si>
    <t>SEA-SE-ST-UDC-0580/2025</t>
  </si>
  <si>
    <t>Carácuaro</t>
  </si>
  <si>
    <t>SEA-SE-ST-UDC-0581/2025</t>
  </si>
  <si>
    <t>Charapan</t>
  </si>
  <si>
    <t>SEA-SE-ST-UDC-0582/2025</t>
  </si>
  <si>
    <t>Charo</t>
  </si>
  <si>
    <t>SEA-SE-ST-UDC-0583/2025</t>
  </si>
  <si>
    <t>Chavinda</t>
  </si>
  <si>
    <t>SEA-SE-ST-UDC-0584/2025</t>
  </si>
  <si>
    <t>Cherán</t>
  </si>
  <si>
    <t>SEA-SE-ST-UDC-0585/2025</t>
  </si>
  <si>
    <t>Chilchota</t>
  </si>
  <si>
    <t>SEA-SE-ST-UDC-0586/2025</t>
  </si>
  <si>
    <t>Solicita credenciales de acceso a sistemas de la PDE.</t>
  </si>
  <si>
    <t>Chinicuila</t>
  </si>
  <si>
    <t>SEA-SE-ST-UDC-0587/2025</t>
  </si>
  <si>
    <t>Chucándiro</t>
  </si>
  <si>
    <t>SEA-SE-ST-UDC-0588/2025</t>
  </si>
  <si>
    <t>Churintzio</t>
  </si>
  <si>
    <t>SEA-SE-ST-UDC-0589/2025</t>
  </si>
  <si>
    <t>Churumuco</t>
  </si>
  <si>
    <t>SEA-SE-ST-UDC-0590/2025</t>
  </si>
  <si>
    <t>Coahuayana</t>
  </si>
  <si>
    <t>SEA-SE-ST-UDC-0591/2025</t>
  </si>
  <si>
    <t>Coalcomán</t>
  </si>
  <si>
    <t>SEA-SE-ST-UDC-0592/2025</t>
  </si>
  <si>
    <t xml:space="preserve">Se rechaza por no contar con recursos presupuestales, tecnológicos y humanos necesarios para su implementación. </t>
  </si>
  <si>
    <t>Coeneo</t>
  </si>
  <si>
    <t>SEA-SE-ST-UDC-0593/2025</t>
  </si>
  <si>
    <t>Cojumatlán</t>
  </si>
  <si>
    <t>SEA-SE-ST-UDC-0594/2025</t>
  </si>
  <si>
    <t>Contepec</t>
  </si>
  <si>
    <t>SEA-SE-ST-UDC-0595/2025</t>
  </si>
  <si>
    <t>Copándaro</t>
  </si>
  <si>
    <t>SEA-SE-ST-UDC-0596/2025</t>
  </si>
  <si>
    <t>Cotija</t>
  </si>
  <si>
    <t>SEA-SE-ST-UDC-0597/2025</t>
  </si>
  <si>
    <t>Cuitzeo</t>
  </si>
  <si>
    <t>SEA-SE-ST-UDC-0598/2025</t>
  </si>
  <si>
    <t>Ecuandureo</t>
  </si>
  <si>
    <t>SEA-SE-ST-UDC-0599/2025</t>
  </si>
  <si>
    <t>Epitacio Huerta</t>
  </si>
  <si>
    <t>SEA-SE-ST-UDC-0600/2025</t>
  </si>
  <si>
    <t>Erongarícuaro</t>
  </si>
  <si>
    <t>SEA-SE-ST-UDC-0601/2025</t>
  </si>
  <si>
    <t>Gabriel Zamora</t>
  </si>
  <si>
    <t>SEA-SE-ST-UDC-0602/2025</t>
  </si>
  <si>
    <t>Hidalgo</t>
  </si>
  <si>
    <t>SEA-SE-ST-UDC-0603/2025</t>
  </si>
  <si>
    <t>Huandacareo</t>
  </si>
  <si>
    <t>SEA-SE-ST-UDC-0604/2025</t>
  </si>
  <si>
    <t xml:space="preserve">Se rechaza toda vez que el Ayuntamiento cuenta con una página oficial donde se hace la publicación en la Plataforma Ditial Estatal. </t>
  </si>
  <si>
    <t>Huaniqueo</t>
  </si>
  <si>
    <t>SEA-SE-ST-UDC-0605/2025</t>
  </si>
  <si>
    <t>Huetamo</t>
  </si>
  <si>
    <t>SEA-SE-ST-UDC-0606/2025</t>
  </si>
  <si>
    <t>28/5/2025 y 18/5/2025</t>
  </si>
  <si>
    <t>Huiramba</t>
  </si>
  <si>
    <t>SEA-SE-ST-UDC-0607/2025</t>
  </si>
  <si>
    <t>Indaparapeo</t>
  </si>
  <si>
    <t>SEA-SE-ST-UDC-0608/2025</t>
  </si>
  <si>
    <t>Irimbo</t>
  </si>
  <si>
    <t>SEA-SE-ST-UDC-0609/2025</t>
  </si>
  <si>
    <t>Ixtlán</t>
  </si>
  <si>
    <t>SEA-SE-ST-UDC-0610/2025</t>
  </si>
  <si>
    <t>Jacona</t>
  </si>
  <si>
    <t>SEA-SE-ST-UDC-0611/2025</t>
  </si>
  <si>
    <t>Jiménez</t>
  </si>
  <si>
    <t>SEA-SE-ST-UDC-0612/2025</t>
  </si>
  <si>
    <t>Jiquilpan</t>
  </si>
  <si>
    <t>SEA-SE-ST-UDC-0613/2025</t>
  </si>
  <si>
    <t>José Sixto Verduzco</t>
  </si>
  <si>
    <t>SEA-SE-ST-UDC-0614/2025</t>
  </si>
  <si>
    <t>Juárez</t>
  </si>
  <si>
    <t>SEA-SE-ST-UDC-0615/2025</t>
  </si>
  <si>
    <t>Jungapeo</t>
  </si>
  <si>
    <t>SEA-SE-ST-UDC-0616/2025</t>
  </si>
  <si>
    <t>La Huacana</t>
  </si>
  <si>
    <t>SEA-SE-ST-UDC-0617/2025</t>
  </si>
  <si>
    <t>La Piedad</t>
  </si>
  <si>
    <t>SEA-SE-ST-UDC-0618/2025</t>
  </si>
  <si>
    <t>Lagunillas</t>
  </si>
  <si>
    <t>SEA-SE-ST-UDC-0619/2025</t>
  </si>
  <si>
    <t>Lázaro Cárdenas</t>
  </si>
  <si>
    <t>SEA-SE-ST-UDC-0620/2025</t>
  </si>
  <si>
    <t>Los Reyes</t>
  </si>
  <si>
    <t>SEA-SE-ST-UDC-0621/2025</t>
  </si>
  <si>
    <t>Madero</t>
  </si>
  <si>
    <t>SEA-SE-ST-UDC-0622/2025</t>
  </si>
  <si>
    <t>Rechaza con fundamento en el artículo 115 de la CPEUM; artículo 15, 111 y 112 de la CPELSMO, así como 2° de la LOMEMO, toda vez que de manera extraoficial se hizo del conocimiento del Ayuntamiento de Madero, Michoacán, por parte de la SESEA, que ya se encuentra incorporado a los Sistemas que integran la PDE; sin embargo, se encuentra en proceso de planeación de la capacitación que impartirá la Secretaría, para el manejo, actualización y suministro de información a dicho Sistema.</t>
  </si>
  <si>
    <t>Maravatío</t>
  </si>
  <si>
    <t>SEA-SE-ST-UDC-0623/2025</t>
  </si>
  <si>
    <t>Marcos Castellanos</t>
  </si>
  <si>
    <t>SEA-SE-ST-UDC-0624/2025</t>
  </si>
  <si>
    <t>Morelia</t>
  </si>
  <si>
    <t>SEA-SE-ST-UDC-0625/2025</t>
  </si>
  <si>
    <t>Morelos</t>
  </si>
  <si>
    <t>SEA-SE-ST-UDC-0626/2025</t>
  </si>
  <si>
    <t>Múgica</t>
  </si>
  <si>
    <t>SEA-SE-ST-UDC-0627/2025</t>
  </si>
  <si>
    <t>Informa que trabajan con la plataforma DeclaraNet y no cuentan con API para la interconexión.</t>
  </si>
  <si>
    <t>Nahuatzen</t>
  </si>
  <si>
    <t>SEA-SE-ST-UDC-0628/2025</t>
  </si>
  <si>
    <t>Nocupétaro</t>
  </si>
  <si>
    <t>SEA-SE-ST-UDC-0629/2025</t>
  </si>
  <si>
    <t>Nvo. Parangaricutiro</t>
  </si>
  <si>
    <t>SEA-SE-ST-UDC-0630/2025</t>
  </si>
  <si>
    <t>Nuevo Urecho</t>
  </si>
  <si>
    <t>SEA-SE-ST-UDC-0631/2025</t>
  </si>
  <si>
    <t>Numarán</t>
  </si>
  <si>
    <t>SEA-SE-ST-UDC-0632/2025</t>
  </si>
  <si>
    <t>Ocampo</t>
  </si>
  <si>
    <t>SEA-SE-ST-UDC-0633/2025</t>
  </si>
  <si>
    <t>Pajacuarán</t>
  </si>
  <si>
    <t>SEA-SE-ST-UDC-0634/2025</t>
  </si>
  <si>
    <t>Panindícuaro</t>
  </si>
  <si>
    <t>SEA-SE-ST-UDC-0635/2025</t>
  </si>
  <si>
    <t>Paracho</t>
  </si>
  <si>
    <t>SEA-SE-ST-UDC-0636/2025</t>
  </si>
  <si>
    <t>Parácuaro</t>
  </si>
  <si>
    <t>SEA-SE-ST-UDC-0637/2025</t>
  </si>
  <si>
    <t>Pátzcuaro</t>
  </si>
  <si>
    <t>SEA-SE-ST-UDC-0638/2025</t>
  </si>
  <si>
    <t>Penjamillo</t>
  </si>
  <si>
    <t>SEA-SE-ST-UDC-0639/2025</t>
  </si>
  <si>
    <t>Peribán</t>
  </si>
  <si>
    <t>SEA-SE-ST-UDC-0640/2025</t>
  </si>
  <si>
    <t>Purépero</t>
  </si>
  <si>
    <t>SEA-SE-ST-UDC-0641/2025</t>
  </si>
  <si>
    <t>Puruándiro</t>
  </si>
  <si>
    <t>SEA-SE-ST-UDC-0642/2025</t>
  </si>
  <si>
    <t>Queréndaro</t>
  </si>
  <si>
    <t>SEA-SE-ST-UDC-0643/2025</t>
  </si>
  <si>
    <t>Quiroga</t>
  </si>
  <si>
    <t>SEA-SE-ST-UDC-0644/2025</t>
  </si>
  <si>
    <t>Sahuayo</t>
  </si>
  <si>
    <t>SEA-SE-ST-UDC-0645/2025</t>
  </si>
  <si>
    <t>Salvador Escalante</t>
  </si>
  <si>
    <t>SEA-SE-ST-UDC-0646/2025</t>
  </si>
  <si>
    <t>San Lucas</t>
  </si>
  <si>
    <t>SEA-SE-ST-UDC-0647/2025</t>
  </si>
  <si>
    <t>Acepta e informa el estado que guarda cada sistema de la PDE.</t>
  </si>
  <si>
    <t>Santa Ana Maya</t>
  </si>
  <si>
    <t>SEA-SE-ST-UDC-0648/2025</t>
  </si>
  <si>
    <t>Acepta e informa que ya cuentan con los sistemas.</t>
  </si>
  <si>
    <t>Senguio</t>
  </si>
  <si>
    <t>SEA-SE-ST-UDC-0649/2025</t>
  </si>
  <si>
    <t>Susupuato</t>
  </si>
  <si>
    <t>SEA-SE-ST-UDC-0650/2025</t>
  </si>
  <si>
    <t>Tacámbaro</t>
  </si>
  <si>
    <t>SEA-SE-ST-UDC-0651/2025</t>
  </si>
  <si>
    <t>Tancítaro</t>
  </si>
  <si>
    <t>SEA-SE-ST-UDC-0652/2025</t>
  </si>
  <si>
    <t>Tangamandapio</t>
  </si>
  <si>
    <t>SEA-SE-ST-UDC-0653/2025</t>
  </si>
  <si>
    <t>Tangancícuaro</t>
  </si>
  <si>
    <t>SEA-SE-ST-UDC-0654/2025</t>
  </si>
  <si>
    <t>Acepta e informa las acciones a realizar.</t>
  </si>
  <si>
    <t>Tanhuato</t>
  </si>
  <si>
    <t>SEA-SE-ST-UDC-0655/2025</t>
  </si>
  <si>
    <t>Taretan</t>
  </si>
  <si>
    <t>SEA-SE-ST-UDC-0656/2025</t>
  </si>
  <si>
    <t>Tarímbaro</t>
  </si>
  <si>
    <t>SEA-SE-ST-UDC-0657/2025</t>
  </si>
  <si>
    <t>Tepalcatepec</t>
  </si>
  <si>
    <t>SEA-SE-ST-UDC-0658/2025</t>
  </si>
  <si>
    <t>Acepta la recomendación y solicita credenciales de acceso a sistemas de la PDE.</t>
  </si>
  <si>
    <t>Tingambato</t>
  </si>
  <si>
    <t>SEA-SE-ST-UDC-0659/2025</t>
  </si>
  <si>
    <t>Envía el formato de verificación indicando las acciones que se han implementado.</t>
  </si>
  <si>
    <t>Tingüindín</t>
  </si>
  <si>
    <t>SEA-SE-ST-UDC-0660/2025</t>
  </si>
  <si>
    <t>Informa que cuenta con el Sistema de evolución patrimonial interconectado.</t>
  </si>
  <si>
    <t>Tiquicheo</t>
  </si>
  <si>
    <t>SEA-SE-ST-UDC-0661/2025</t>
  </si>
  <si>
    <t>Tlalpujahua</t>
  </si>
  <si>
    <t>SEA-SE-ST-UDC-0662/2025</t>
  </si>
  <si>
    <t>Tlazazalca</t>
  </si>
  <si>
    <t>SEA-SE-ST-UDC-0663/2025</t>
  </si>
  <si>
    <t>Tocumbo</t>
  </si>
  <si>
    <t>SEA-SE-ST-UDC-0664/2025</t>
  </si>
  <si>
    <t>Tumbiscatío</t>
  </si>
  <si>
    <t>SEA-SE-ST-UDC-0665/2025</t>
  </si>
  <si>
    <t>Turicato</t>
  </si>
  <si>
    <t>SEA-SE-ST-UDC-0666/2025</t>
  </si>
  <si>
    <t>Tuxpan</t>
  </si>
  <si>
    <t>SEA-SE-ST-UDC-0667/2025</t>
  </si>
  <si>
    <t>Tuzantla</t>
  </si>
  <si>
    <t>SEA-SE-ST-UDC-0668/2025</t>
  </si>
  <si>
    <t>Acepta atender las acciones concretas para dar cabal cumplimiento a la recomendación y solicita credenciales de acceso a sistemas de la PDE.</t>
  </si>
  <si>
    <t>Tzintzuntzan</t>
  </si>
  <si>
    <t>SEA-SE-ST-UDC-0669/2025</t>
  </si>
  <si>
    <t>Tzitzio</t>
  </si>
  <si>
    <t>SEA-SE-ST-UDC-0670/2025</t>
  </si>
  <si>
    <t>Acepta la recomendación y señala las acciones que se emprenderán.</t>
  </si>
  <si>
    <t>Uruapan</t>
  </si>
  <si>
    <t>SEA-SE-ST-UDC-0671/2025</t>
  </si>
  <si>
    <t>Venustiano Carranza</t>
  </si>
  <si>
    <t>SEA-SE-ST-UDC-0672/2025</t>
  </si>
  <si>
    <t>Villamar</t>
  </si>
  <si>
    <t>SEA-SE-ST-UDC-0673/2025</t>
  </si>
  <si>
    <t>Vista Hermosa</t>
  </si>
  <si>
    <t>SEA-SE-ST-UDC-0674/2025</t>
  </si>
  <si>
    <t>Acepta e informa que cuenta con acceso a 4 sistemas de la PDE.</t>
  </si>
  <si>
    <t>Yurécuaro</t>
  </si>
  <si>
    <t>SEA-SE-ST-UDC-0675/2025</t>
  </si>
  <si>
    <t>Zacapu</t>
  </si>
  <si>
    <t>SEA-SE-ST-UDC-0676/2025</t>
  </si>
  <si>
    <t>Zamora</t>
  </si>
  <si>
    <t>SEA-SE-ST-UDC-0677/2025</t>
  </si>
  <si>
    <t>Zináparo</t>
  </si>
  <si>
    <t>SEA-SE-ST-UDC-0678/2025</t>
  </si>
  <si>
    <t>Zinapécuaro</t>
  </si>
  <si>
    <t>SEA-SE-ST-UDC-0679/2025</t>
  </si>
  <si>
    <t>Ziracuaretiro</t>
  </si>
  <si>
    <t>SEA-SE-ST-UDC-0680/2025</t>
  </si>
  <si>
    <t>Zitácuaro</t>
  </si>
  <si>
    <t>SEA-SE-ST-UDC-0681/2025</t>
  </si>
  <si>
    <t>RNV 03/2025</t>
  </si>
  <si>
    <t>SEA-SE-ST-UDC-0682/2025</t>
  </si>
  <si>
    <t xml:space="preserve">Acepta e informa sobre el cumplimiento de todas las acciones de la recomendación. </t>
  </si>
  <si>
    <t>SEA-SE-ST-UDC-0683/2025</t>
  </si>
  <si>
    <t xml:space="preserve"> Órgano Interno de Control del Congreso del Estado de Michoacán de Ocampo</t>
  </si>
  <si>
    <t>SEA-SE-ST-UDC-0684/2025</t>
  </si>
  <si>
    <t>SEA-SE-ST-UDC-0685/2025</t>
  </si>
  <si>
    <t>SEA-SE-ST-UDC-0686/2025</t>
  </si>
  <si>
    <t>Se rechaza toda vez que la recomendación aludida propone acciones concretas las cuales ya se encuentran cubiertas.</t>
  </si>
  <si>
    <t>SEA-SE-ST-UDC-0687/2025</t>
  </si>
  <si>
    <t>Se informan las acciones que ya se encuentran implementadas.</t>
  </si>
  <si>
    <t>SEA-SE-ST-UDC-0688/2025</t>
  </si>
  <si>
    <t>SEA-SE-ST-UDC-0689/2025</t>
  </si>
  <si>
    <t>SEA-SE-ST-UDC-0690/2025</t>
  </si>
  <si>
    <t>SEA-SE-ST-UDC-0691/2025</t>
  </si>
  <si>
    <t>SEA-SE-ST-UDC-0692/2025</t>
  </si>
  <si>
    <t>Acepta e informa sobre las acciones que se emprenderán.</t>
  </si>
  <si>
    <t>Unidad de Evaluación y Control de la Comisión Inspectora de la Auditoría Superior de Michoacán</t>
  </si>
  <si>
    <t>SEA-SE-ST-UDC-0693/2025</t>
  </si>
  <si>
    <t>SEA-SE-ST-UDC-0694/2025</t>
  </si>
  <si>
    <t xml:space="preserve">Acepta e informa sobre las acciones que se encuentran cumplidas. </t>
  </si>
  <si>
    <t>SEA-SE-ST-UDC-0695/2025</t>
  </si>
  <si>
    <t>SEA-SE-ST-UDC-0696/2025</t>
  </si>
  <si>
    <t>SEA-SE-ST-UDC-0697/2025</t>
  </si>
  <si>
    <t>SEA-SE-ST-UDC-0698/2025</t>
  </si>
  <si>
    <t>SEA-SE-ST-UDC-0699/2025</t>
  </si>
  <si>
    <t>Acepta y solicita se le designe un enlace.</t>
  </si>
  <si>
    <t>SEA-SE-ST-UDC-0700/2025</t>
  </si>
  <si>
    <t>SEA-SE-ST-UDC-0701/2025</t>
  </si>
  <si>
    <t>SEA-SE-ST-UDC-0702/2025</t>
  </si>
  <si>
    <t>SEA-SE-ST-UDC-0703/2025</t>
  </si>
  <si>
    <t>SEA-SE-ST-UDC-0704/2025</t>
  </si>
  <si>
    <t>SEA-SE-ST-UDC-0705/2025</t>
  </si>
  <si>
    <t>SEA-SE-ST-UDC-0706/2025</t>
  </si>
  <si>
    <t>SEA-SE-ST-UDC-0707/2025</t>
  </si>
  <si>
    <t>SEA-SE-ST-UDC-0708/2025</t>
  </si>
  <si>
    <t>SEA-SE-ST-UDC-0709/2025</t>
  </si>
  <si>
    <t>SEA-SE-ST-UDC-0710/2025</t>
  </si>
  <si>
    <t>SEA-SE-ST-UDC-0711/2025</t>
  </si>
  <si>
    <t>SEA-SE-ST-UDC-0712/2025</t>
  </si>
  <si>
    <t>SEA-SE-ST-UDC-0713/2025</t>
  </si>
  <si>
    <t>SEA-SE-ST-UDC-0714/2025</t>
  </si>
  <si>
    <t>SEA-SE-ST-UDC-0715/2025</t>
  </si>
  <si>
    <t>SEA-SE-ST-UDC-0716/2025</t>
  </si>
  <si>
    <t>SEA-SE-ST-UDC-0717/2025</t>
  </si>
  <si>
    <t>Rechaza por no contar con los recursos presupuestales, tecnológicos y humanos necesarios para su implementación.</t>
  </si>
  <si>
    <t>SEA-SE-ST-UDC-0718/2025</t>
  </si>
  <si>
    <t>SEA-SE-ST-UDC-0719/2025</t>
  </si>
  <si>
    <t>SEA-SE-ST-UDC-0720/2025</t>
  </si>
  <si>
    <t>SEA-SE-ST-UDC-0721/2025</t>
  </si>
  <si>
    <t>SEA-SE-ST-UDC-0722/2025</t>
  </si>
  <si>
    <t>SEA-SE-ST-UDC-0723/2025</t>
  </si>
  <si>
    <t>SEA-SE-ST-UDC-0724/2025</t>
  </si>
  <si>
    <t>SEA-SE-ST-UDC-0725/2025</t>
  </si>
  <si>
    <t>SEA-SE-ST-UDC-0726/2025</t>
  </si>
  <si>
    <t>SEA-SE-ST-UDC-0727/2025</t>
  </si>
  <si>
    <t>SEA-SE-ST-UDC-0728/2025</t>
  </si>
  <si>
    <t>SEA-SE-ST-UDC-0729/2025</t>
  </si>
  <si>
    <t>Rechaza toda vez que se cuenta con un buzón de quejas y sugerencias, denuncias de manera anónima en forma física, así como en la página oficial de la administración.</t>
  </si>
  <si>
    <t>SEA-SE-ST-UDC-0730/2025</t>
  </si>
  <si>
    <t>SEA-SE-ST-UDC-0731/2025</t>
  </si>
  <si>
    <t>28/5/2025 y 18/08/2025</t>
  </si>
  <si>
    <t>SEA-SE-ST-UDC-0732/2025</t>
  </si>
  <si>
    <t>SEA-SE-ST-UDC-0733/2025</t>
  </si>
  <si>
    <t>SEA-SE-ST-UDC-0734/2025</t>
  </si>
  <si>
    <t>SEA-SE-ST-UDC-0735/2025</t>
  </si>
  <si>
    <t>SEA-SE-ST-UDC-0736/2025</t>
  </si>
  <si>
    <t>Acepta e informa las acciones que se encuentran implementadas.</t>
  </si>
  <si>
    <t>SEA-SE-ST-UDC-0737/2025</t>
  </si>
  <si>
    <t>SEA-SE-ST-UDC-0738/2025</t>
  </si>
  <si>
    <t>SEA-SE-ST-UDC-0739/2025</t>
  </si>
  <si>
    <t>SEA-SE-ST-UDC-0740/2025</t>
  </si>
  <si>
    <t>SEA-SE-ST-UDC-0741/2025</t>
  </si>
  <si>
    <t>SEA-SE-ST-UDC-0742/2025</t>
  </si>
  <si>
    <t>SEA-SE-ST-UDC-0743/2025</t>
  </si>
  <si>
    <t>SEA-SE-ST-UDC-0744/2025</t>
  </si>
  <si>
    <t>SEA-SE-ST-UDC-0745/2025</t>
  </si>
  <si>
    <t>SEA-SE-ST-UDC-0746/2025</t>
  </si>
  <si>
    <t>SEA-SE-ST-UDC-0747/2025</t>
  </si>
  <si>
    <t>Rechaza con fundamento en el artículo 115 de la CPEUM; artículo 15, 111 y 112 de la CPELSMO, así como 2° de la LOMEMO, toda vez que cuentan con los mecanismos de quejas y denuncias anónimas ya que cuenta con 5 buzones de quejas y denuncias, igualmente se encuentra un apartado de quejas y denuncias en la página oficial de ayuntamiento.</t>
  </si>
  <si>
    <t>SEA-SE-ST-UDC-0748/2025</t>
  </si>
  <si>
    <t>SEA-SE-ST-UDC-0749/2025</t>
  </si>
  <si>
    <t>SEA-SE-ST-UDC-0750/2025</t>
  </si>
  <si>
    <t>SEA-SE-ST-UDC-0751/2025</t>
  </si>
  <si>
    <t>SEA-SE-ST-UDC-0752/2025</t>
  </si>
  <si>
    <t>SEA-SE-ST-UDC-0753/2025</t>
  </si>
  <si>
    <t>SEA-SE-ST-UDC-0754/2025</t>
  </si>
  <si>
    <t>SEA-SE-ST-UDC-0755/2025</t>
  </si>
  <si>
    <t>SEA-SE-ST-UDC-0756/2025</t>
  </si>
  <si>
    <t>SEA-SE-ST-UDC-0757/2025</t>
  </si>
  <si>
    <t>SEA-SE-ST-UDC-0758/2025</t>
  </si>
  <si>
    <t>SEA-SE-ST-UDC-0759/2025</t>
  </si>
  <si>
    <t>SEA-SE-ST-UDC-0760/2025</t>
  </si>
  <si>
    <t>SEA-SE-ST-UDC-0761/2025</t>
  </si>
  <si>
    <t>SEA-SE-ST-UDC-0762/2025</t>
  </si>
  <si>
    <t>SEA-SE-ST-UDC-0763/2025</t>
  </si>
  <si>
    <t>SEA-SE-ST-UDC-0764/2025</t>
  </si>
  <si>
    <t>SEA-SE-ST-UDC-0765/2025</t>
  </si>
  <si>
    <t>SEA-SE-ST-UDC-0766/2025</t>
  </si>
  <si>
    <t>SEA-SE-ST-UDC-0767/2025</t>
  </si>
  <si>
    <t>SEA-SE-ST-UDC-0768/2025</t>
  </si>
  <si>
    <t>SEA-SE-ST-UDC-0769/2025</t>
  </si>
  <si>
    <t>SEA-SE-ST-UDC-0770/2025</t>
  </si>
  <si>
    <t>SEA-SE-ST-UDC-0771/2025</t>
  </si>
  <si>
    <t>SEA-SE-ST-UDC-0772/2025</t>
  </si>
  <si>
    <t>SEA-SE-ST-UDC-0773/2025</t>
  </si>
  <si>
    <t>Acepta la recomencación.</t>
  </si>
  <si>
    <t>SEA-SE-ST-UDC-0774/2025</t>
  </si>
  <si>
    <t>Acepta la recomendación e informa que todas las acciones que se encuentran implementadas.</t>
  </si>
  <si>
    <t>SEA-SE-ST-UDC-0775/2025</t>
  </si>
  <si>
    <t>SEA-SE-ST-UDC-0776/2025</t>
  </si>
  <si>
    <t>SEA-SE-ST-UDC-0777/2025</t>
  </si>
  <si>
    <t>SEA-SE-ST-UDC-0778/2025</t>
  </si>
  <si>
    <t>SEA-SE-ST-UDC-0779/2025</t>
  </si>
  <si>
    <t>SEA-SE-ST-UDC-0780/2025</t>
  </si>
  <si>
    <t>SEA-SE-ST-UDC-0781/2025</t>
  </si>
  <si>
    <t>SEA-SE-ST-UDC-0782/2025</t>
  </si>
  <si>
    <t>SEA-SE-ST-UDC-0783/2025</t>
  </si>
  <si>
    <t>Se rechaza toda vez que desde el inicio de la administración se cuenta con buzón físico para presentación de quejas, denuncias y sugerencias, así mismo se cuenta con un buzón electrónico.</t>
  </si>
  <si>
    <t>SEA-SE-ST-UDC-0784/2025</t>
  </si>
  <si>
    <t>SEA-SE-ST-UDC-0785/2025</t>
  </si>
  <si>
    <t>SEA-SE-ST-UDC-0786/2025</t>
  </si>
  <si>
    <t>SEA-SE-ST-UDC-0787/2025</t>
  </si>
  <si>
    <t>SEA-SE-ST-UDC-0788/2025</t>
  </si>
  <si>
    <t>SEA-SE-ST-UDC-0789/2025</t>
  </si>
  <si>
    <t>SEA-SE-ST-UDC-0790/2025</t>
  </si>
  <si>
    <t>SEA-SE-ST-UDC-0791/2025</t>
  </si>
  <si>
    <t>SEA-SE-ST-UDC-0792/2025</t>
  </si>
  <si>
    <t>SEA-SE-ST-UDC-0793/2025</t>
  </si>
  <si>
    <t>Acepta atender las acciones concretas para dar cabal cumplimiento a la recomendación.</t>
  </si>
  <si>
    <t>SEA-SE-ST-UDC-0794/2025</t>
  </si>
  <si>
    <t>SEA-SE-ST-UDC-0795/2025</t>
  </si>
  <si>
    <t>Acepta e informa las acciones que se emprenderán.</t>
  </si>
  <si>
    <t>SEA-SE-ST-UDC-0796/2025</t>
  </si>
  <si>
    <t>SEA-SE-ST-UDC-0797/2025</t>
  </si>
  <si>
    <t>SEA-SE-ST-UDC-0798/2025</t>
  </si>
  <si>
    <t>SEA-SE-ST-UDC-0799/2025</t>
  </si>
  <si>
    <t>SEA-SE-ST-UDC-0800/2025</t>
  </si>
  <si>
    <t>SEA-SE-ST-UDC-0801/2025</t>
  </si>
  <si>
    <t>SEA-SE-ST-UDC-0802/2025</t>
  </si>
  <si>
    <t>SEA-SE-ST-UDC-0803/2025</t>
  </si>
  <si>
    <t>SEA-SE-ST-UDC-0804/2025</t>
  </si>
  <si>
    <t>SEA-SE-ST-UDC-0805/2025</t>
  </si>
  <si>
    <t>SEA-SE-ST-UDC-0806/2025</t>
  </si>
  <si>
    <t>RNV 04/2025</t>
  </si>
  <si>
    <t>SEA-SE-ST-UDC-0807/2025</t>
  </si>
  <si>
    <t>SEA-SE-ST-UDC-0808/2025</t>
  </si>
  <si>
    <t>SEA-SE-ST-UDC-0809/2025</t>
  </si>
  <si>
    <t>Se acepta la recomendación e instruye a la Unidad Jurídica-Normativa y Enlace para que de cumplimiento a la recomendación. Posteriormente señala las acciones llevadas a cabo para el cumplimineto de la recomendación.</t>
  </si>
  <si>
    <t>SEA-SE-ST-UDC-0810/2025</t>
  </si>
  <si>
    <t>Acepta la recomendación y señala las acciones a emprender y sus periodos de ejecución.</t>
  </si>
  <si>
    <t>SEA-SE-ST-UDC-0811/2025</t>
  </si>
  <si>
    <t>Acepta la recomendación, señala que todas las acciones están cumplidas, excepto una en la que se trabajará.</t>
  </si>
  <si>
    <t>SEA-SE-ST-UDC-0812/2025</t>
  </si>
  <si>
    <t>SEA-SE-ST-UDC-0813/2025</t>
  </si>
  <si>
    <t xml:space="preserve">Señala que la totalidad de las acciones contempladas en la recomendación se encuentran cumplidas. </t>
  </si>
  <si>
    <t>SEA-SE-ST-UDC-0814/2025</t>
  </si>
  <si>
    <t>SEA-SE-ST-UDC-0815/2025</t>
  </si>
  <si>
    <t>Acepta la recomendación e indica las acciones que se emprenderán.</t>
  </si>
  <si>
    <t>SEA-SE-ST-UDC-0816/2025</t>
  </si>
  <si>
    <t>SEA-SE-ST-UDC-0817/2025</t>
  </si>
  <si>
    <t>SEA-SE-ST-UDC-0818/2025</t>
  </si>
  <si>
    <t>SEA-SE-ST-UDC-0819/2025</t>
  </si>
  <si>
    <t>Informa las acciones que ya se encuentran implementadas</t>
  </si>
  <si>
    <t>SEA-SE-ST-UDC-0820/2025</t>
  </si>
  <si>
    <t>SEA-SE-ST-UDC-0821/2025</t>
  </si>
  <si>
    <t>SEA-SE-ST-UDC-0822/2025</t>
  </si>
  <si>
    <t>SEA-SE-ST-UDC-0823/2025</t>
  </si>
  <si>
    <t>Acepta la recomendación. Posteriormente señala todas las actividades para su cumplimiento.</t>
  </si>
  <si>
    <t>SEA-SE-ST-UDC-0824/2025</t>
  </si>
  <si>
    <t>28/4/2025 y 11/08/2025 y 08/09/25</t>
  </si>
  <si>
    <t>Acepta llevar a cabo la recomendación no vinculante. Solicita una prorroga de 90 dias, en vitud de la imposibilidad de tener la informacion en los tiempos establecidos.</t>
  </si>
  <si>
    <t>SEA-SE-ST-UDC-0825/2025</t>
  </si>
  <si>
    <t>SEA-SE-ST-UDC-0826/2025</t>
  </si>
  <si>
    <t>Rechaza y señala el motivo de la recomendacion.</t>
  </si>
  <si>
    <t>SEA-SE-ST-UDC-0827/2025</t>
  </si>
  <si>
    <t>SEA-SE-ST-UDC-0828/2025</t>
  </si>
  <si>
    <t>SEA-SE-ST-UDC-0829/2025</t>
  </si>
  <si>
    <t>SEA-SE-ST-UDC-0830/2025</t>
  </si>
  <si>
    <t>SEA-SE-ST-UDC-0831/2025</t>
  </si>
  <si>
    <t xml:space="preserve">Acepta la recomendación e informa las acciones que se emprenderán. </t>
  </si>
  <si>
    <t>SEA-SE-ST-UDC-0832/2025</t>
  </si>
  <si>
    <t>SEA-SE-ST-UDC-0833/2025</t>
  </si>
  <si>
    <t>SEA-SE-ST-UDC-0834/2025</t>
  </si>
  <si>
    <t>SEA-SE-ST-UDC-0835/2025</t>
  </si>
  <si>
    <t>Se someterá a consideración del Comité de Control Interno. Acepta y se informa de las acciones que se estan llevando a cabo.</t>
  </si>
  <si>
    <t>SEA-SE-ST-UDC-0836/2025</t>
  </si>
  <si>
    <t>Se cumplirá a través de la Dirección del Centro de Convenciones, por tratarse del mismo titular y de que la Compañía no cuenta con personal.</t>
  </si>
  <si>
    <t>SEA-SE-ST-UDC-0837/2025</t>
  </si>
  <si>
    <t>SEA-SE-ST-UDC-0838/2025</t>
  </si>
  <si>
    <t>Acepta la recomendación e informa las acciones que se emprenderán. Posteriormente señala las acciones que han implementado.</t>
  </si>
  <si>
    <t>SEA-SE-ST-UDC-0839/2025</t>
  </si>
  <si>
    <t xml:space="preserve">Se acepta la recomendación. </t>
  </si>
  <si>
    <t>SEA-SE-ST-UDC-0840/2025</t>
  </si>
  <si>
    <t>SEA-SE-ST-UDC-0841/2025</t>
  </si>
  <si>
    <t>SEA-SE-ST-UDC-0842/2025</t>
  </si>
  <si>
    <t>SEA-SE-ST-UDC-0843/2025</t>
  </si>
  <si>
    <t>SEA-SE-ST-UDC-0844/2025</t>
  </si>
  <si>
    <t xml:space="preserve">Acepta e informa las acciones que se emprenderán. Posteriormente señala las acciones que se estan realizando. </t>
  </si>
  <si>
    <t>SEA-SE-ST-UDC-0845/2025</t>
  </si>
  <si>
    <t>SEA-SE-ST-UDC-0846/2025</t>
  </si>
  <si>
    <t>SEA-SE-ST-UDC-0847/2025</t>
  </si>
  <si>
    <t>SEA-SE-ST-UDC-0848/2025</t>
  </si>
  <si>
    <t>Acepta de manera parcial, pues ya cuenta con acciones implementadas.</t>
  </si>
  <si>
    <t>SEA-SE-ST-UDC-0849/2025</t>
  </si>
  <si>
    <t>Acepta e indica las acciones que se emprenderán.</t>
  </si>
  <si>
    <t>SEA-SE-ST-UDC-0850/2025</t>
  </si>
  <si>
    <t>Acepta e informa que ya cuenta con Comité de Ética instalado.</t>
  </si>
  <si>
    <t>SEA-SE-ST-UDC-0851/2025</t>
  </si>
  <si>
    <t>SEA-SE-ST-UDC-0852/2025</t>
  </si>
  <si>
    <t>SEA-SE-ST-UDC-0853/2025</t>
  </si>
  <si>
    <t>SEA-SE-ST-UDC-0854/2025</t>
  </si>
  <si>
    <t xml:space="preserve">Acepta la recomendación. </t>
  </si>
  <si>
    <t>SEA-SE-ST-UDC-0855/2025</t>
  </si>
  <si>
    <t>SEA-SE-ST-UDC-0856/2025</t>
  </si>
  <si>
    <t>SEA-SE-ST-UDC-0857/2025</t>
  </si>
  <si>
    <t>SEA-SE-ST-UDC-0858/2025</t>
  </si>
  <si>
    <t>SEA-SE-ST-UDC-0859/2025</t>
  </si>
  <si>
    <t>SEA-SE-ST-UDC-0860/2025</t>
  </si>
  <si>
    <t>SEA-SE-ST-UDC-0861/2025</t>
  </si>
  <si>
    <t>SEA-SE-ST-UDC-0862/2025</t>
  </si>
  <si>
    <t>SEA-SE-ST-UDC-0863/2025</t>
  </si>
  <si>
    <t>SEA-SE-ST-UDC-0864/2025</t>
  </si>
  <si>
    <t>SEA-SE-ST-UDC-0865/2025</t>
  </si>
  <si>
    <t>Acepta la recomendación no vinculante, ademas señala las acciones ejercidas</t>
  </si>
  <si>
    <t>SEA-SE-ST-UDC-0866/2025</t>
  </si>
  <si>
    <t>SEA-SE-ST-UDC-0867/2025</t>
  </si>
  <si>
    <t>Acepta e informa las acciones implementadas.</t>
  </si>
  <si>
    <t>SEA-SE-ST-UDC-0868/2025</t>
  </si>
  <si>
    <t>SEA-SE-ST-UDC-0869/2025</t>
  </si>
  <si>
    <t xml:space="preserve">Rechaza ya que es un órgano desconcentrado de la Secretaría de Cultura. </t>
  </si>
  <si>
    <t>SEA-SE-ST-UDC-0870/2025</t>
  </si>
  <si>
    <t>SEA-SE-ST-UDC-0871/2025</t>
  </si>
  <si>
    <t>SEA-SE-ST-UDC-0872/2025</t>
  </si>
  <si>
    <t xml:space="preserve">Se acepta e informa las acciones que ya se han implementado. </t>
  </si>
  <si>
    <t>SEA-SE-ST-UDC-0873/2025</t>
  </si>
  <si>
    <t>SEA-SE-ST-UDC-0874/2025</t>
  </si>
  <si>
    <t>SEA-SE-ST-UDC-0875/2025</t>
  </si>
  <si>
    <t xml:space="preserve">Se acepta la recomendación ya que se cuenta con los elemento necesarios que conforman el Sistema de Gestión de Integridad. </t>
  </si>
  <si>
    <t>SEA-SE-ST-UDC-0876/2025</t>
  </si>
  <si>
    <t>Acepta la recomendación, informa sobre las acciones cumplidas y las que se encuentran en proceso de ejecución.</t>
  </si>
  <si>
    <t>SEA-SE-ST-UDC-0877/2025</t>
  </si>
  <si>
    <t xml:space="preserve">Acepta la recomendación. Posteriormente informa las acciones que ya se han implementado. </t>
  </si>
  <si>
    <t>SEA-SE-ST-UDC-0878/2025</t>
  </si>
  <si>
    <t>SEA-SE-ST-UDC-0879/2025</t>
  </si>
  <si>
    <t>SEA-SE-ST-UDC-0880/2025</t>
  </si>
  <si>
    <t>SEA-SE-ST-UDC-0881/2025</t>
  </si>
  <si>
    <t>SEA-SE-ST-UDC-0882/2025</t>
  </si>
  <si>
    <t>SEA-SE-ST-UDC-0883/2025</t>
  </si>
  <si>
    <t>SEA-SE-ST-UDC-0884/2025</t>
  </si>
  <si>
    <t>SEA-SE-ST-UDC-0885/2025</t>
  </si>
  <si>
    <t>SEA-SE-ST-UDC-0886/2025</t>
  </si>
  <si>
    <t>SEA-SE-ST-UDC-0887/2025</t>
  </si>
  <si>
    <t>SEA-SE-ST-UDC-0888/2025</t>
  </si>
  <si>
    <t>SEA-SE-ST-UDC-0889/2025</t>
  </si>
  <si>
    <t>2804/2025</t>
  </si>
  <si>
    <t>SEA-SE-ST-UDC-0890/2025</t>
  </si>
  <si>
    <t>SEA-SE-ST-UDC-0891/2025</t>
  </si>
  <si>
    <t>SEA-SE-ST-UDC-0892/2025</t>
  </si>
  <si>
    <t>Acepta e instruye a la Unidad de Coordinación Técnica para que inicie el proceso para contra con el Sistema de Gestión de Integridad.</t>
  </si>
  <si>
    <t>SEA-SE-ST-UDC-0893/2025</t>
  </si>
  <si>
    <t>SEA-SE-ST-UDC-0894/2025</t>
  </si>
  <si>
    <t>Rechaza ya que se cuenta con un sistema de gestión de integridad al contar con un Código de Conducta, un Comité de Ética, una Unidad de Igualdad Sustantiva y diversos mecanismos de denuncia anónima y segura, asimismo, de manera periódica se llevan a cabo capacitaciones relacionadas con la prevención del acoso y hostigamiento sexual y laboral.</t>
  </si>
  <si>
    <t>SEA-SE-ST-UDC-0895/2025</t>
  </si>
  <si>
    <t>Acepta e indica las acciones que ya se encuentran implementadas.</t>
  </si>
  <si>
    <t>SEA-SE-ST-UDC-0896/2025</t>
  </si>
  <si>
    <t>SEA-SE-ST-UDC-0897/2025</t>
  </si>
  <si>
    <t>SEA-SE-ST-UDC-0898/2025</t>
  </si>
  <si>
    <t>Acepta dar atención a la recomendación, para realizar las acciones respectivas.Posteriormente señala los puntos que tiene el tribunal de Conciliacion y Arbitraje para su cumplimiento.</t>
  </si>
  <si>
    <t>SEA-SE-ST-UDC-0899/2025</t>
  </si>
  <si>
    <t>SEA-SE-ST-UDC-0900/2025</t>
  </si>
  <si>
    <t>Acepta la Recomendación no Vinculante.</t>
  </si>
  <si>
    <t>SEA-SE-ST-UDC-0901/2025</t>
  </si>
  <si>
    <t>SEA-SE-ST-UDC-0902/2025</t>
  </si>
  <si>
    <t>Acepta e informa las acciones que se realizarán.</t>
  </si>
  <si>
    <t>SEA-SE-ST-UDC-0903/2025</t>
  </si>
  <si>
    <t>SEA-SE-ST-UDC-0904/2025</t>
  </si>
  <si>
    <t>Se acepta la rcomendación e indica las acciones que se realizarán.</t>
  </si>
  <si>
    <t>SEA-SE-ST-UDC-0905/2025</t>
  </si>
  <si>
    <t>SEA-SE-ST-UDC-0906/2025</t>
  </si>
  <si>
    <t>SEA-SE-ST-UDC-0907/2025</t>
  </si>
  <si>
    <t xml:space="preserve">Acepta la Recomendación, a pesar de que no se cuenta con las condiciones presupuestales mínimas indispensables para llevar a cabo el comité de ética, se ha estado trabajando para encontrar los medios y realizar acciones a las que haya lugar. </t>
  </si>
  <si>
    <t>SEA-SE-ST-UDC-0908/2025</t>
  </si>
  <si>
    <t>SEA-SE-ST-UDC-0909/2025</t>
  </si>
  <si>
    <t>SEA-SE-ST-UDC-0910/2025</t>
  </si>
  <si>
    <t>SEA-SE-ST-UDC-0911/2025</t>
  </si>
  <si>
    <t>SEA-SE-ST-UDC-0912/2025</t>
  </si>
  <si>
    <t>SEA-SE-ST-UDC-0913/2025</t>
  </si>
  <si>
    <t>SEA-SE-ST-UDC-0914/2025</t>
  </si>
  <si>
    <t>SEA-SE-ST-UDC-0915/2025</t>
  </si>
  <si>
    <t>SEA-SE-ST-UDC-0916/2025</t>
  </si>
  <si>
    <t>SEA-SE-ST-UDC-0917/2025</t>
  </si>
  <si>
    <t>SEA-SE-ST-UDC-0918/2025</t>
  </si>
  <si>
    <t>SEA-SE-ST-UDC-0919/2025</t>
  </si>
  <si>
    <t>SEA-SE-ST-UDC-0920/2025</t>
  </si>
  <si>
    <t>SEA-SE-ST-UDC-0921/2025</t>
  </si>
  <si>
    <t>SEA-SE-ST-UDC-0922/2025</t>
  </si>
  <si>
    <t>SEA-SE-ST-UDC-0923/2025</t>
  </si>
  <si>
    <t>SEA-SE-ST-UDC-0924/2025</t>
  </si>
  <si>
    <t>SEA-SE-ST-UDC-0925/2025</t>
  </si>
  <si>
    <t>SEA-SE-ST-UDC-0926/2025</t>
  </si>
  <si>
    <t>SEA-SE-ST-UDC-0927/2025</t>
  </si>
  <si>
    <t>SEA-SE-ST-UDC-0928/2025</t>
  </si>
  <si>
    <t>SEA-SE-ST-UDC-0929/2025</t>
  </si>
  <si>
    <t>SEA-SE-ST-UDC-0930/2025</t>
  </si>
  <si>
    <t>SEA-SE-ST-UDC-0931/2025</t>
  </si>
  <si>
    <t>SEA-SE-ST-UDC-0932/2025</t>
  </si>
  <si>
    <t>SEA-SE-ST-UDC-0933/2025</t>
  </si>
  <si>
    <t>Se acepta en todos y cada uno de sus términos la citada recomendación.</t>
  </si>
  <si>
    <t>SEA-SE-ST-UDC-0934/2025</t>
  </si>
  <si>
    <t>SEA-SE-ST-UDC-0935/2025</t>
  </si>
  <si>
    <t>SEA-SE-ST-UDC-0936/2025</t>
  </si>
  <si>
    <t>SEA-SE-ST-UDC-0937/2025</t>
  </si>
  <si>
    <t>Manifiesta la aceptación para que se establezca un Sistema de Gestión de Integridad como un mecanismo de fortalecimiento de la ética pública y control de riesgos de integridad.</t>
  </si>
  <si>
    <t>SEA-SE-ST-UDC-0938/2025</t>
  </si>
  <si>
    <t>SEA-SE-ST-UDC-0939/2025</t>
  </si>
  <si>
    <t>SEA-SE-ST-UDC-0940/2025</t>
  </si>
  <si>
    <t>SEA-SE-ST-UDC-0941/2025</t>
  </si>
  <si>
    <t>SEA-SE-ST-UDC-0942/2025</t>
  </si>
  <si>
    <t>SEA-SE-ST-UDC-0943/2025</t>
  </si>
  <si>
    <t>SEA-SE-ST-UDC-0944/2025</t>
  </si>
  <si>
    <t>SEA-SE-ST-UDC-0945/2025</t>
  </si>
  <si>
    <t>28/5/2025 y 11/09/25</t>
  </si>
  <si>
    <t>SEA-SE-ST-UDC-0946/2025</t>
  </si>
  <si>
    <t>SEA-SE-ST-UDC-0947/2025</t>
  </si>
  <si>
    <t>SEA-SE-ST-UDC-0948/2025</t>
  </si>
  <si>
    <t>SEA-SE-ST-UDC-0949/2025</t>
  </si>
  <si>
    <t>SEA-SE-ST-UDC-0950/2025</t>
  </si>
  <si>
    <t xml:space="preserve">Manifiesta la aceptación, informando las acciones concretas para su cumplimiento. </t>
  </si>
  <si>
    <t>SEA-SE-ST-UDC-0951/2025</t>
  </si>
  <si>
    <t>SEA-SE-ST-UDC-0952/2025</t>
  </si>
  <si>
    <t>SEA-SE-ST-UDC-0953/2025</t>
  </si>
  <si>
    <t>Manifiesta la aceptación e informa sobre las acciones que ya se han implementado.</t>
  </si>
  <si>
    <t>SEA-SE-ST-UDC-0954/2025</t>
  </si>
  <si>
    <t>SEA-SE-ST-UDC-0955/2025</t>
  </si>
  <si>
    <t>SEA-SE-ST-UDC-0956/2025</t>
  </si>
  <si>
    <t>SEA-SE-ST-UDC-0957/2025</t>
  </si>
  <si>
    <t>SEA-SE-ST-UDC-0958/2025</t>
  </si>
  <si>
    <t>SEA-SE-ST-UDC-0959/2025</t>
  </si>
  <si>
    <t>SEA-SE-ST-UDC-0960/2025</t>
  </si>
  <si>
    <t>SEA-SE-ST-UDC-0961/2025</t>
  </si>
  <si>
    <t>Rechaza con fundamento en el artículo 115 de la CPEUM; artículo 15, 111 y 112 de la CPELSMO; así como 2° de la Ley Orgánica del Estado de Michoacán de Ocampo. Toda vez que, en este H. Ayuntamiento ya se cumple con los puntos señalados dentro del Esistema de Gestión de Integridad.</t>
  </si>
  <si>
    <t>SEA-SE-ST-UDC-0962/2025</t>
  </si>
  <si>
    <t>SEA-SE-ST-UDC-0963/2025</t>
  </si>
  <si>
    <t>SEA-SE-ST-UDC-0964/2025</t>
  </si>
  <si>
    <t>No le aplica la recomendación de referencia por haber realizado los trabajos inherentes a la materia previamente a que se aprobara al seno del Comité que representa.</t>
  </si>
  <si>
    <t>SEA-SE-ST-UDC-0965/2025</t>
  </si>
  <si>
    <t>SEA-SE-ST-UDC-0966/2025</t>
  </si>
  <si>
    <t>SEA-SE-ST-UDC-0967/2025</t>
  </si>
  <si>
    <t>SEA-SE-ST-UDC-0968/2025</t>
  </si>
  <si>
    <t>SEA-SE-ST-UDC-0969/2025</t>
  </si>
  <si>
    <t>SEA-SE-ST-UDC-0970/2025</t>
  </si>
  <si>
    <t>SEA-SE-ST-UDC-0971/2025</t>
  </si>
  <si>
    <t>SEA-SE-ST-UDC-0972/2025</t>
  </si>
  <si>
    <t>SEA-SE-ST-UDC-0973/2025</t>
  </si>
  <si>
    <t>SEA-SE-ST-UDC-0974/2025</t>
  </si>
  <si>
    <t>SEA-SE-ST-UDC-0975/2025</t>
  </si>
  <si>
    <t>SEA-SE-ST-UDC-0976/2025</t>
  </si>
  <si>
    <t>SEA-SE-ST-UDC-0977/2025</t>
  </si>
  <si>
    <t>SEA-SE-ST-UDC-0978/2025</t>
  </si>
  <si>
    <t>SEA-SE-ST-UDC-0979/2025</t>
  </si>
  <si>
    <t>SEA-SE-ST-UDC-0980/2025</t>
  </si>
  <si>
    <t>SEA-SE-ST-UDC-0981/2025</t>
  </si>
  <si>
    <t>SEA-SE-ST-UDC-0982/2025</t>
  </si>
  <si>
    <t>Acepta en sus términos la recomendación.</t>
  </si>
  <si>
    <t>SEA-SE-ST-UDC-0983/2025</t>
  </si>
  <si>
    <t>SEA-SE-ST-UDC-0984/2025</t>
  </si>
  <si>
    <t>SEA-SE-ST-UDC-0985/2025</t>
  </si>
  <si>
    <t>SEA-SE-ST-UDC-0986/2025</t>
  </si>
  <si>
    <t>SEA-SE-ST-UDC-0987/2025</t>
  </si>
  <si>
    <t>SEA-SE-ST-UDC-0988/2025</t>
  </si>
  <si>
    <t>SEA-SE-ST-UDC-0989/2025</t>
  </si>
  <si>
    <t>SEA-SE-ST-UDC-0990/2025</t>
  </si>
  <si>
    <t>SEA-SE-ST-UDC-0991/2025</t>
  </si>
  <si>
    <t>SEA-SE-ST-UDC-0992/2025</t>
  </si>
  <si>
    <t>SEA-SE-ST-UDC-0993/2025</t>
  </si>
  <si>
    <t xml:space="preserve">Acepta la recomendación, por lo que garantiza la implementación de un Sistema de Gestión de Integridad. </t>
  </si>
  <si>
    <t>SEA-SE-ST-UDC-0994/2025</t>
  </si>
  <si>
    <t>SEA-SE-ST-UDC-0995/2025</t>
  </si>
  <si>
    <t>SEA-SE-ST-UDC-0996/2025</t>
  </si>
  <si>
    <t>SEA-SE-ST-UDC-0997/2025</t>
  </si>
  <si>
    <t>SEA-SE-ST-UDC-0998/2025</t>
  </si>
  <si>
    <t>SEA-SE-ST-UDC-0999/2025</t>
  </si>
  <si>
    <t>SEA-SE-ST-UDC-01000/2025</t>
  </si>
  <si>
    <t>SEA-SE-ST-UDC-01001/2025</t>
  </si>
  <si>
    <t>SEA-SE-ST-UDC-01002/2025</t>
  </si>
  <si>
    <t>SEA-SE-ST-UDC-01003/2025</t>
  </si>
  <si>
    <t>SEA-SE-ST-UDC-01004/2025</t>
  </si>
  <si>
    <t>SEA-SE-ST-UDC-01005/2025</t>
  </si>
  <si>
    <t>SEA-SE-ST-UDC-01006/2025</t>
  </si>
  <si>
    <t>SEA-SE-ST-UDC-01007/2025</t>
  </si>
  <si>
    <t>SEA-SE-ST-UDC-01008/2025</t>
  </si>
  <si>
    <t xml:space="preserve">Manifiesta la acpetación de la Recomendación y comisión a enlace para dar seguimiento a su cumplimiento. </t>
  </si>
  <si>
    <t>SEA-SE-ST-UDC-01009/2025</t>
  </si>
  <si>
    <t>SEA-SE-ST-UDC-01010/2025</t>
  </si>
  <si>
    <t>Acepta la recomendación, además de señalar los puntos que comenzo a implementar</t>
  </si>
  <si>
    <t>SEA-SE-ST-UDC-01011/2025</t>
  </si>
  <si>
    <t>Determinó aceptar la recomendación.</t>
  </si>
  <si>
    <t>SEA-SE-ST-UDC-01012/2025</t>
  </si>
  <si>
    <t>SEA-SE-ST-UDC-01013/2025</t>
  </si>
  <si>
    <t>El Municipo de Vista Hermosa cuenta con los elementos esenciales para dar oportuna respuesta y certeza legal, actuando de manera preventiva a posibles riesgos.</t>
  </si>
  <si>
    <t>SEA-SE-ST-UDC-01014/2025</t>
  </si>
  <si>
    <t>SEA-SE-ST-UDC-01015/2025</t>
  </si>
  <si>
    <t>SEA-SE-ST-UDC-01016/2025</t>
  </si>
  <si>
    <t>SEA-SE-ST-UDC-01017/2025</t>
  </si>
  <si>
    <t>SEA-SE-ST-UDC-01018/2025</t>
  </si>
  <si>
    <t>SEA-SE-ST-UDC-01019/2025</t>
  </si>
  <si>
    <t>SEA-SE-ST-UDC-01020/2025</t>
  </si>
  <si>
    <t>29/4/2025 y 11/09/25</t>
  </si>
  <si>
    <t>23/4/2025 y 23/10/2025</t>
  </si>
  <si>
    <t>23/4/2025 y 12/09/25</t>
  </si>
  <si>
    <t>8/5/2025 y 13/11/2025</t>
  </si>
  <si>
    <t>14/5/2025 y 11/09/25</t>
  </si>
  <si>
    <t>21/4/2025 y 12/09/25</t>
  </si>
  <si>
    <t>24/4/2025 y 06/11/2025</t>
  </si>
  <si>
    <t>25/4/2025 y 09/09/25</t>
  </si>
  <si>
    <t>21/4/2025 y 18/09/2025</t>
  </si>
  <si>
    <t>23/4/2025 y 09/09/25</t>
  </si>
  <si>
    <t>7/5/2025 y 12/09/25</t>
  </si>
  <si>
    <t>24/4/2025 y 20/08/25</t>
  </si>
  <si>
    <t>9/4/2025 y 04/09/25</t>
  </si>
  <si>
    <t>30/4/2025 y 25/08/2025</t>
  </si>
  <si>
    <t>2/5/2025 y 29/08/25</t>
  </si>
  <si>
    <t>14/4/2025 Y 03/10/2025</t>
  </si>
  <si>
    <t>4/10/2025 y 18/12/2025</t>
  </si>
  <si>
    <t>22/4/2025 y 09/09/25</t>
  </si>
  <si>
    <t>30/4/2025 y 18/09/2025</t>
  </si>
  <si>
    <t>6/5/2025 y 12/09/25</t>
  </si>
  <si>
    <t>7/5/2025 y 17/09/2025</t>
  </si>
  <si>
    <t>21/5/2025 y 17/09/2025</t>
  </si>
  <si>
    <t>20/5/2025 y 29/08/25</t>
  </si>
  <si>
    <t>7/5/2025 y 29/08/2025</t>
  </si>
  <si>
    <t>26/5/2025 y 01/098/25</t>
  </si>
  <si>
    <t>28/5/2025 y 01/09/25</t>
  </si>
  <si>
    <t>23/4/2025 y 01/09/2025</t>
  </si>
  <si>
    <r>
      <rPr>
        <sz val="11"/>
        <rFont val="Arial"/>
        <family val="2"/>
      </rPr>
      <t>7/5/2025 y 29/08/2025</t>
    </r>
  </si>
  <si>
    <r>
      <rPr>
        <sz val="11"/>
        <rFont val="Arial"/>
        <family val="2"/>
      </rPr>
      <t>26/5/2025 y 01/09/25</t>
    </r>
  </si>
  <si>
    <r>
      <rPr>
        <sz val="11"/>
        <rFont val="Arial"/>
        <family val="2"/>
      </rPr>
      <t>28/5/2025 y 01/09/25</t>
    </r>
  </si>
  <si>
    <t>29/4/2025 y 29/08/2025</t>
  </si>
  <si>
    <t>24/04/2025 y 17/06/2025 Y 28/08/2025</t>
  </si>
  <si>
    <t>2/5/2025 y 09/09/25</t>
  </si>
  <si>
    <t>21/4/2025 y 04/09/25</t>
  </si>
  <si>
    <t>23/4/2025 y 21/08/25</t>
  </si>
  <si>
    <t>7/5/2025 y 02/09/2025</t>
  </si>
  <si>
    <t>30/4/2025 y 01/09/25</t>
  </si>
  <si>
    <t>4/10/2025 y 10/12/2025</t>
  </si>
  <si>
    <t>30/4/2025 Y 28/08/25</t>
  </si>
  <si>
    <t>21/5/2025 y 01/09/25 y 17/09/2025</t>
  </si>
  <si>
    <t>20/5/2025 y 29/08/2025</t>
  </si>
  <si>
    <t>22/5/2025 y 29/08/2025</t>
  </si>
  <si>
    <t>21/5/2025 y 17/10/2025</t>
  </si>
  <si>
    <r>
      <t xml:space="preserve">15/4/2024 y </t>
    </r>
    <r>
      <rPr>
        <sz val="11"/>
        <color rgb="FFFF0000"/>
        <rFont val="Arial"/>
        <family val="2"/>
      </rPr>
      <t>10/12/2025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</si>
</sst>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dd/mm/yy"/>
  </numFmts>
  <fonts count="24" x14ac:knownFonts="1">
    <font>
      <sz val="11"/>
      <color theme="1"/>
      <name val="Calibri"/>
      <scheme val="minor"/>
    </font>
    <font>
      <b/>
      <sz val="11"/>
      <color theme="1"/>
      <name val="Arial"/>
    </font>
    <font>
      <b/>
      <sz val="11"/>
      <color theme="1"/>
      <name val="Metropolis"/>
    </font>
    <font>
      <b/>
      <sz val="11"/>
      <color theme="1"/>
      <name val="Metropolis Thin"/>
    </font>
    <font>
      <sz val="11"/>
      <color theme="1"/>
      <name val="Metropolis Thin"/>
    </font>
    <font>
      <sz val="11"/>
      <color theme="1"/>
      <name val="Metropolis"/>
    </font>
    <font>
      <sz val="11"/>
      <color theme="1"/>
      <name val="Calibri"/>
    </font>
    <font>
      <sz val="11"/>
      <color theme="1"/>
      <name val="Arial"/>
    </font>
    <font>
      <sz val="11"/>
      <color rgb="FF000000"/>
      <name val="Metropolis Thin"/>
    </font>
    <font>
      <sz val="11"/>
      <color theme="1"/>
      <name val="Calibri"/>
      <scheme val="minor"/>
    </font>
    <font>
      <sz val="11"/>
      <color rgb="FF000000"/>
      <name val="Arial"/>
    </font>
    <font>
      <sz val="11"/>
      <color theme="1"/>
      <name val="Arial"/>
      <family val="2"/>
    </font>
    <font>
      <sz val="11"/>
      <color rgb="FFFF0000"/>
      <name val="Arial"/>
      <family val="2"/>
    </font>
    <font>
      <b/>
      <sz val="11"/>
      <color theme="1"/>
      <name val="Arial"/>
      <family val="2"/>
    </font>
    <font>
      <b/>
      <sz val="10"/>
      <color theme="1"/>
      <name val="Arial"/>
      <family val="2"/>
    </font>
    <font>
      <sz val="10"/>
      <color theme="1"/>
      <name val="Arial"/>
      <family val="2"/>
    </font>
    <font>
      <sz val="10"/>
      <name val="Arial"/>
      <family val="2"/>
    </font>
    <font>
      <b/>
      <sz val="10"/>
      <name val="Arial"/>
      <family val="2"/>
    </font>
    <font>
      <sz val="11"/>
      <color rgb="FF000000"/>
      <name val="Arial"/>
      <family val="2"/>
    </font>
    <font>
      <b/>
      <sz val="10"/>
      <color theme="0"/>
      <name val="Arial"/>
      <family val="2"/>
    </font>
    <font>
      <sz val="11"/>
      <name val="Arial"/>
      <family val="2"/>
    </font>
    <font>
      <b/>
      <sz val="11"/>
      <name val="Arial"/>
      <family val="2"/>
    </font>
    <font>
      <sz val="11"/>
      <name val="Metropolis Thin"/>
      <family val="3"/>
    </font>
    <font>
      <b/>
      <sz val="11"/>
      <name val="Metropolis Thin"/>
      <family val="3"/>
    </font>
  </fonts>
  <fills count="7">
    <fill>
      <patternFill patternType="none"/>
    </fill>
    <fill>
      <patternFill patternType="gray125"/>
    </fill>
    <fill>
      <patternFill patternType="solid">
        <fgColor rgb="FFDEEAF6"/>
        <bgColor rgb="FFDEEAF6"/>
      </patternFill>
    </fill>
    <fill>
      <patternFill patternType="solid">
        <fgColor rgb="FFFFFFFF"/>
        <bgColor rgb="FFFFFFFF"/>
      </patternFill>
    </fill>
    <fill>
      <patternFill patternType="solid">
        <fgColor rgb="FFFFFF00"/>
        <bgColor rgb="FFFFFF00"/>
      </patternFill>
    </fill>
    <fill>
      <patternFill patternType="solid">
        <fgColor rgb="FFB4C6E7"/>
        <bgColor rgb="FFB4C6E7"/>
      </patternFill>
    </fill>
    <fill>
      <patternFill patternType="solid">
        <fgColor theme="4" tint="-0.249977111117893"/>
        <bgColor indexed="64"/>
      </patternFill>
    </fill>
  </fills>
  <borders count="8">
    <border>
      <left/>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right style="thin">
        <color rgb="FF000000"/>
      </right>
      <top style="thin">
        <color rgb="FF000000"/>
      </top>
      <bottom/>
      <diagonal/>
    </border>
    <border>
      <left/>
      <right/>
      <top/>
      <bottom style="thin">
        <color rgb="FF000000"/>
      </bottom>
      <diagonal/>
    </border>
    <border>
      <left style="thin">
        <color rgb="FF000000"/>
      </left>
      <right/>
      <top style="thin">
        <color rgb="FF000000"/>
      </top>
      <bottom style="thin">
        <color rgb="FF000000"/>
      </bottom>
      <diagonal/>
    </border>
  </borders>
  <cellStyleXfs count="1">
    <xf numFmtId="0" fontId="0" fillId="0" borderId="0"/>
  </cellStyleXfs>
  <cellXfs count="121">
    <xf numFmtId="0" fontId="0" fillId="0" borderId="0" xfId="0"/>
    <xf numFmtId="0" fontId="2" fillId="0" borderId="0" xfId="0" applyFont="1" applyAlignment="1">
      <alignment wrapText="1"/>
    </xf>
    <xf numFmtId="0" fontId="3" fillId="0" borderId="1" xfId="0" applyFont="1" applyBorder="1" applyAlignment="1">
      <alignment wrapText="1"/>
    </xf>
    <xf numFmtId="0" fontId="2" fillId="0" borderId="0" xfId="0" applyFont="1" applyAlignment="1">
      <alignment horizontal="right" wrapText="1"/>
    </xf>
    <xf numFmtId="0" fontId="4" fillId="0" borderId="2" xfId="0" applyFont="1" applyBorder="1"/>
    <xf numFmtId="14" fontId="4" fillId="0" borderId="2" xfId="0" applyNumberFormat="1" applyFont="1" applyBorder="1"/>
    <xf numFmtId="0" fontId="4" fillId="0" borderId="2" xfId="0" applyFont="1" applyBorder="1" applyAlignment="1">
      <alignment vertical="top" wrapText="1"/>
    </xf>
    <xf numFmtId="0" fontId="4" fillId="0" borderId="2" xfId="0" applyFont="1" applyBorder="1" applyAlignment="1">
      <alignment horizontal="right"/>
    </xf>
    <xf numFmtId="2" fontId="5" fillId="0" borderId="2" xfId="0" applyNumberFormat="1" applyFont="1" applyBorder="1"/>
    <xf numFmtId="9" fontId="6" fillId="0" borderId="0" xfId="0" applyNumberFormat="1" applyFont="1"/>
    <xf numFmtId="0" fontId="7" fillId="0" borderId="2" xfId="0" applyFont="1" applyBorder="1"/>
    <xf numFmtId="0" fontId="4" fillId="0" borderId="2" xfId="0" applyFont="1" applyBorder="1" applyAlignment="1">
      <alignment wrapText="1"/>
    </xf>
    <xf numFmtId="0" fontId="6" fillId="0" borderId="0" xfId="0" applyFont="1" applyAlignment="1">
      <alignment horizontal="right"/>
    </xf>
    <xf numFmtId="0" fontId="2" fillId="0" borderId="0" xfId="0" applyFont="1"/>
    <xf numFmtId="0" fontId="9" fillId="0" borderId="0" xfId="0" applyFont="1"/>
    <xf numFmtId="0" fontId="6" fillId="0" borderId="0" xfId="0" applyFont="1" applyAlignment="1">
      <alignment wrapText="1"/>
    </xf>
    <xf numFmtId="17" fontId="4" fillId="0" borderId="2" xfId="0" applyNumberFormat="1" applyFont="1" applyBorder="1"/>
    <xf numFmtId="14" fontId="4" fillId="0" borderId="2" xfId="0" applyNumberFormat="1" applyFont="1" applyBorder="1" applyAlignment="1">
      <alignment horizontal="right" vertical="top" wrapText="1"/>
    </xf>
    <xf numFmtId="0" fontId="4" fillId="0" borderId="2" xfId="0" applyFont="1" applyBorder="1" applyAlignment="1">
      <alignment horizontal="center" wrapText="1"/>
    </xf>
    <xf numFmtId="0" fontId="3" fillId="0" borderId="3" xfId="0" applyFont="1" applyBorder="1" applyAlignment="1">
      <alignment horizontal="center" wrapText="1"/>
    </xf>
    <xf numFmtId="0" fontId="3" fillId="0" borderId="2" xfId="0" applyFont="1" applyBorder="1" applyAlignment="1">
      <alignment horizontal="center" wrapText="1"/>
    </xf>
    <xf numFmtId="14" fontId="4" fillId="0" borderId="3" xfId="0" applyNumberFormat="1" applyFont="1" applyBorder="1"/>
    <xf numFmtId="0" fontId="4" fillId="0" borderId="3" xfId="0" applyFont="1" applyBorder="1"/>
    <xf numFmtId="14" fontId="4" fillId="0" borderId="3" xfId="0" applyNumberFormat="1" applyFont="1" applyBorder="1" applyAlignment="1">
      <alignment horizontal="center" wrapText="1"/>
    </xf>
    <xf numFmtId="0" fontId="4" fillId="3" borderId="2" xfId="0" applyFont="1" applyFill="1" applyBorder="1" applyAlignment="1">
      <alignment wrapText="1"/>
    </xf>
    <xf numFmtId="0" fontId="4" fillId="0" borderId="2" xfId="0" applyFont="1" applyBorder="1" applyAlignment="1">
      <alignment horizontal="left" wrapText="1"/>
    </xf>
    <xf numFmtId="0" fontId="6" fillId="4" borderId="4" xfId="0" applyFont="1" applyFill="1" applyBorder="1"/>
    <xf numFmtId="0" fontId="11" fillId="0" borderId="2" xfId="0" applyFont="1" applyBorder="1" applyAlignment="1">
      <alignment horizontal="right"/>
    </xf>
    <xf numFmtId="0" fontId="11" fillId="0" borderId="1" xfId="0" applyFont="1" applyBorder="1" applyAlignment="1">
      <alignment horizontal="right"/>
    </xf>
    <xf numFmtId="0" fontId="11" fillId="0" borderId="0" xfId="0" applyFont="1" applyAlignment="1">
      <alignment horizontal="right"/>
    </xf>
    <xf numFmtId="0" fontId="15" fillId="0" borderId="0" xfId="0" applyFont="1" applyAlignment="1">
      <alignment horizontal="left"/>
    </xf>
    <xf numFmtId="17" fontId="15" fillId="0" borderId="2" xfId="0" applyNumberFormat="1" applyFont="1" applyBorder="1" applyAlignment="1">
      <alignment horizontal="left"/>
    </xf>
    <xf numFmtId="0" fontId="15" fillId="0" borderId="2" xfId="0" applyFont="1" applyBorder="1" applyAlignment="1">
      <alignment horizontal="left"/>
    </xf>
    <xf numFmtId="2" fontId="15" fillId="0" borderId="2" xfId="0" applyNumberFormat="1" applyFont="1" applyBorder="1" applyAlignment="1">
      <alignment horizontal="left"/>
    </xf>
    <xf numFmtId="14" fontId="15" fillId="0" borderId="2" xfId="0" applyNumberFormat="1" applyFont="1" applyBorder="1" applyAlignment="1">
      <alignment horizontal="left"/>
    </xf>
    <xf numFmtId="0" fontId="15" fillId="0" borderId="1" xfId="0" applyFont="1" applyBorder="1" applyAlignment="1">
      <alignment horizontal="left"/>
    </xf>
    <xf numFmtId="14" fontId="15" fillId="0" borderId="2" xfId="0" applyNumberFormat="1" applyFont="1" applyBorder="1" applyAlignment="1">
      <alignment horizontal="left" vertical="top"/>
    </xf>
    <xf numFmtId="0" fontId="15" fillId="0" borderId="2" xfId="0" applyFont="1" applyBorder="1" applyAlignment="1">
      <alignment horizontal="left" vertical="top"/>
    </xf>
    <xf numFmtId="0" fontId="14" fillId="0" borderId="2" xfId="0" applyFont="1" applyBorder="1" applyAlignment="1">
      <alignment horizontal="left"/>
    </xf>
    <xf numFmtId="14" fontId="15" fillId="0" borderId="1" xfId="0" applyNumberFormat="1" applyFont="1" applyBorder="1" applyAlignment="1">
      <alignment horizontal="left" vertical="top"/>
    </xf>
    <xf numFmtId="0" fontId="15" fillId="0" borderId="1" xfId="0" applyFont="1" applyBorder="1" applyAlignment="1">
      <alignment horizontal="left" vertical="top"/>
    </xf>
    <xf numFmtId="0" fontId="16" fillId="0" borderId="2" xfId="0" applyFont="1" applyBorder="1" applyAlignment="1">
      <alignment horizontal="left"/>
    </xf>
    <xf numFmtId="0" fontId="16" fillId="0" borderId="3" xfId="0" applyFont="1" applyBorder="1" applyAlignment="1">
      <alignment horizontal="left"/>
    </xf>
    <xf numFmtId="164" fontId="16" fillId="0" borderId="3" xfId="0" applyNumberFormat="1" applyFont="1" applyBorder="1" applyAlignment="1">
      <alignment horizontal="left"/>
    </xf>
    <xf numFmtId="14" fontId="16" fillId="0" borderId="3" xfId="0" applyNumberFormat="1" applyFont="1" applyBorder="1" applyAlignment="1">
      <alignment horizontal="left"/>
    </xf>
    <xf numFmtId="0" fontId="17" fillId="0" borderId="3" xfId="0" applyFont="1" applyBorder="1" applyAlignment="1">
      <alignment horizontal="left"/>
    </xf>
    <xf numFmtId="14" fontId="16" fillId="0" borderId="5" xfId="0" applyNumberFormat="1" applyFont="1" applyBorder="1" applyAlignment="1">
      <alignment horizontal="left"/>
    </xf>
    <xf numFmtId="2" fontId="11" fillId="0" borderId="2" xfId="0" applyNumberFormat="1" applyFont="1" applyBorder="1" applyAlignment="1">
      <alignment horizontal="left"/>
    </xf>
    <xf numFmtId="0" fontId="11" fillId="0" borderId="0" xfId="0" applyFont="1" applyAlignment="1">
      <alignment horizontal="left"/>
    </xf>
    <xf numFmtId="17" fontId="11" fillId="0" borderId="2" xfId="0" applyNumberFormat="1" applyFont="1" applyBorder="1" applyAlignment="1">
      <alignment horizontal="left"/>
    </xf>
    <xf numFmtId="0" fontId="11" fillId="0" borderId="2" xfId="0" applyFont="1" applyBorder="1" applyAlignment="1">
      <alignment horizontal="left"/>
    </xf>
    <xf numFmtId="14" fontId="11" fillId="0" borderId="2" xfId="0" applyNumberFormat="1" applyFont="1" applyBorder="1" applyAlignment="1">
      <alignment horizontal="left"/>
    </xf>
    <xf numFmtId="0" fontId="11" fillId="0" borderId="3" xfId="0" applyFont="1" applyBorder="1" applyAlignment="1">
      <alignment horizontal="left"/>
    </xf>
    <xf numFmtId="9" fontId="11" fillId="0" borderId="0" xfId="0" applyNumberFormat="1" applyFont="1" applyAlignment="1">
      <alignment horizontal="left"/>
    </xf>
    <xf numFmtId="0" fontId="18" fillId="5" borderId="2" xfId="0" applyFont="1" applyFill="1" applyBorder="1" applyAlignment="1">
      <alignment horizontal="left"/>
    </xf>
    <xf numFmtId="0" fontId="11" fillId="0" borderId="7" xfId="0" applyFont="1" applyBorder="1" applyAlignment="1">
      <alignment horizontal="left"/>
    </xf>
    <xf numFmtId="0" fontId="11" fillId="0" borderId="2" xfId="0" applyFont="1" applyBorder="1" applyAlignment="1">
      <alignment horizontal="left" vertical="top"/>
    </xf>
    <xf numFmtId="0" fontId="13" fillId="0" borderId="2" xfId="0" applyFont="1" applyBorder="1" applyAlignment="1">
      <alignment horizontal="left"/>
    </xf>
    <xf numFmtId="0" fontId="19" fillId="6" borderId="0" xfId="0" applyFont="1" applyFill="1" applyAlignment="1">
      <alignment horizontal="left"/>
    </xf>
    <xf numFmtId="0" fontId="19" fillId="6" borderId="1" xfId="0" applyFont="1" applyFill="1" applyBorder="1" applyAlignment="1">
      <alignment horizontal="left"/>
    </xf>
    <xf numFmtId="14" fontId="20" fillId="0" borderId="3" xfId="0" applyNumberFormat="1" applyFont="1" applyBorder="1" applyAlignment="1">
      <alignment horizontal="left"/>
    </xf>
    <xf numFmtId="0" fontId="20" fillId="0" borderId="3" xfId="0" applyFont="1" applyBorder="1" applyAlignment="1">
      <alignment horizontal="left"/>
    </xf>
    <xf numFmtId="0" fontId="21" fillId="0" borderId="3" xfId="0" applyFont="1" applyBorder="1" applyAlignment="1">
      <alignment horizontal="left"/>
    </xf>
    <xf numFmtId="0" fontId="0" fillId="0" borderId="0" xfId="0" applyAlignment="1">
      <alignment horizontal="left"/>
    </xf>
    <xf numFmtId="17" fontId="4" fillId="0" borderId="2" xfId="0" applyNumberFormat="1" applyFont="1" applyBorder="1" applyAlignment="1">
      <alignment horizontal="left"/>
    </xf>
    <xf numFmtId="0" fontId="4" fillId="0" borderId="2" xfId="0" applyFont="1" applyBorder="1" applyAlignment="1">
      <alignment horizontal="left"/>
    </xf>
    <xf numFmtId="14" fontId="4" fillId="0" borderId="2" xfId="0" applyNumberFormat="1" applyFont="1" applyBorder="1" applyAlignment="1">
      <alignment horizontal="left"/>
    </xf>
    <xf numFmtId="2" fontId="5" fillId="0" borderId="2" xfId="0" applyNumberFormat="1" applyFont="1" applyBorder="1" applyAlignment="1">
      <alignment horizontal="left"/>
    </xf>
    <xf numFmtId="9" fontId="6" fillId="0" borderId="0" xfId="0" applyNumberFormat="1" applyFont="1" applyAlignment="1">
      <alignment horizontal="left"/>
    </xf>
    <xf numFmtId="0" fontId="7" fillId="0" borderId="2" xfId="0" applyFont="1" applyBorder="1" applyAlignment="1">
      <alignment horizontal="left"/>
    </xf>
    <xf numFmtId="0" fontId="10" fillId="2" borderId="2" xfId="0" applyFont="1" applyFill="1" applyBorder="1" applyAlignment="1">
      <alignment horizontal="left"/>
    </xf>
    <xf numFmtId="0" fontId="6" fillId="0" borderId="0" xfId="0" applyFont="1" applyAlignment="1">
      <alignment horizontal="left"/>
    </xf>
    <xf numFmtId="0" fontId="9" fillId="0" borderId="0" xfId="0" applyFont="1" applyAlignment="1">
      <alignment horizontal="left"/>
    </xf>
    <xf numFmtId="0" fontId="1" fillId="0" borderId="0" xfId="0" applyFont="1" applyAlignment="1">
      <alignment horizontal="left"/>
    </xf>
    <xf numFmtId="0" fontId="2" fillId="0" borderId="0" xfId="0" applyFont="1" applyAlignment="1">
      <alignment horizontal="left"/>
    </xf>
    <xf numFmtId="0" fontId="3" fillId="0" borderId="1" xfId="0" applyFont="1" applyBorder="1" applyAlignment="1">
      <alignment horizontal="left"/>
    </xf>
    <xf numFmtId="14" fontId="4" fillId="0" borderId="2" xfId="0" applyNumberFormat="1" applyFont="1" applyBorder="1" applyAlignment="1">
      <alignment horizontal="left" vertical="top"/>
    </xf>
    <xf numFmtId="0" fontId="4" fillId="0" borderId="2" xfId="0" applyFont="1" applyBorder="1" applyAlignment="1">
      <alignment horizontal="left" vertical="top"/>
    </xf>
    <xf numFmtId="0" fontId="3" fillId="0" borderId="2" xfId="0" applyFont="1" applyBorder="1" applyAlignment="1">
      <alignment horizontal="left"/>
    </xf>
    <xf numFmtId="14" fontId="22" fillId="0" borderId="3" xfId="0" applyNumberFormat="1" applyFont="1" applyBorder="1" applyAlignment="1">
      <alignment horizontal="left"/>
    </xf>
    <xf numFmtId="0" fontId="22" fillId="0" borderId="3" xfId="0" applyFont="1" applyBorder="1" applyAlignment="1">
      <alignment horizontal="left"/>
    </xf>
    <xf numFmtId="0" fontId="23" fillId="0" borderId="3" xfId="0" applyFont="1" applyBorder="1" applyAlignment="1">
      <alignment horizontal="left"/>
    </xf>
    <xf numFmtId="164" fontId="20" fillId="0" borderId="3" xfId="0" applyNumberFormat="1" applyFont="1" applyBorder="1" applyAlignment="1">
      <alignment horizontal="left"/>
    </xf>
    <xf numFmtId="0" fontId="13" fillId="0" borderId="0" xfId="0" applyFont="1" applyAlignment="1"/>
    <xf numFmtId="0" fontId="13" fillId="0" borderId="1" xfId="0" applyFont="1" applyBorder="1" applyAlignment="1"/>
    <xf numFmtId="0" fontId="13" fillId="0" borderId="0" xfId="0" applyFont="1" applyAlignment="1">
      <alignment horizontal="right"/>
    </xf>
    <xf numFmtId="0" fontId="11" fillId="0" borderId="0" xfId="0" applyFont="1" applyAlignment="1"/>
    <xf numFmtId="17" fontId="11" fillId="0" borderId="2" xfId="0" applyNumberFormat="1" applyFont="1" applyBorder="1" applyAlignment="1"/>
    <xf numFmtId="0" fontId="11" fillId="0" borderId="2" xfId="0" applyFont="1" applyBorder="1" applyAlignment="1"/>
    <xf numFmtId="14" fontId="11" fillId="0" borderId="2" xfId="0" applyNumberFormat="1" applyFont="1" applyBorder="1" applyAlignment="1">
      <alignment horizontal="right" vertical="top"/>
    </xf>
    <xf numFmtId="0" fontId="11" fillId="0" borderId="2" xfId="0" applyFont="1" applyBorder="1" applyAlignment="1">
      <alignment horizontal="center"/>
    </xf>
    <xf numFmtId="0" fontId="11" fillId="0" borderId="2" xfId="0" applyFont="1" applyBorder="1" applyAlignment="1">
      <alignment vertical="top"/>
    </xf>
    <xf numFmtId="0" fontId="11" fillId="0" borderId="3" xfId="0" applyFont="1" applyBorder="1" applyAlignment="1"/>
    <xf numFmtId="14" fontId="11" fillId="0" borderId="2" xfId="0" applyNumberFormat="1" applyFont="1" applyBorder="1" applyAlignment="1"/>
    <xf numFmtId="14" fontId="11" fillId="0" borderId="3" xfId="0" applyNumberFormat="1" applyFont="1" applyBorder="1" applyAlignment="1"/>
    <xf numFmtId="0" fontId="18" fillId="0" borderId="2" xfId="0" applyFont="1" applyBorder="1" applyAlignment="1"/>
    <xf numFmtId="0" fontId="13" fillId="0" borderId="3" xfId="0" applyFont="1" applyBorder="1" applyAlignment="1">
      <alignment horizontal="center"/>
    </xf>
    <xf numFmtId="0" fontId="13" fillId="0" borderId="2" xfId="0" applyFont="1" applyBorder="1" applyAlignment="1">
      <alignment horizontal="center"/>
    </xf>
    <xf numFmtId="17" fontId="11" fillId="0" borderId="1" xfId="0" applyNumberFormat="1" applyFont="1" applyBorder="1" applyAlignment="1"/>
    <xf numFmtId="0" fontId="11" fillId="0" borderId="1" xfId="0" applyFont="1" applyBorder="1" applyAlignment="1"/>
    <xf numFmtId="14" fontId="11" fillId="0" borderId="1" xfId="0" applyNumberFormat="1" applyFont="1" applyBorder="1" applyAlignment="1">
      <alignment horizontal="right" vertical="top"/>
    </xf>
    <xf numFmtId="0" fontId="11" fillId="0" borderId="1" xfId="0" applyFont="1" applyBorder="1" applyAlignment="1">
      <alignment horizontal="center"/>
    </xf>
    <xf numFmtId="0" fontId="11" fillId="0" borderId="1" xfId="0" applyFont="1" applyBorder="1" applyAlignment="1">
      <alignment vertical="top"/>
    </xf>
    <xf numFmtId="0" fontId="11" fillId="0" borderId="6" xfId="0" applyFont="1" applyBorder="1" applyAlignment="1"/>
    <xf numFmtId="0" fontId="21" fillId="0" borderId="0" xfId="0" applyFont="1" applyAlignment="1">
      <alignment horizontal="right"/>
    </xf>
    <xf numFmtId="0" fontId="20" fillId="0" borderId="3" xfId="0" applyFont="1" applyBorder="1" applyAlignment="1"/>
    <xf numFmtId="14" fontId="20" fillId="0" borderId="3" xfId="0" applyNumberFormat="1" applyFont="1" applyBorder="1" applyAlignment="1"/>
    <xf numFmtId="0" fontId="21" fillId="0" borderId="3" xfId="0" applyFont="1" applyBorder="1" applyAlignment="1">
      <alignment horizontal="center"/>
    </xf>
    <xf numFmtId="14" fontId="20" fillId="0" borderId="3" xfId="0" applyNumberFormat="1" applyFont="1" applyBorder="1" applyAlignment="1">
      <alignment horizontal="right"/>
    </xf>
    <xf numFmtId="0" fontId="20" fillId="0" borderId="3" xfId="0" applyFont="1" applyBorder="1" applyAlignment="1">
      <alignment horizontal="right"/>
    </xf>
    <xf numFmtId="14" fontId="20" fillId="0" borderId="5" xfId="0" applyNumberFormat="1" applyFont="1" applyBorder="1" applyAlignment="1">
      <alignment horizontal="right"/>
    </xf>
    <xf numFmtId="14" fontId="20" fillId="0" borderId="2" xfId="0" applyNumberFormat="1" applyFont="1" applyBorder="1" applyAlignment="1">
      <alignment horizontal="right"/>
    </xf>
    <xf numFmtId="0" fontId="20" fillId="0" borderId="0" xfId="0" applyFont="1" applyAlignment="1">
      <alignment horizontal="right"/>
    </xf>
    <xf numFmtId="0" fontId="20" fillId="0" borderId="0" xfId="0" applyFont="1" applyAlignment="1"/>
    <xf numFmtId="49" fontId="11" fillId="2" borderId="2" xfId="0" applyNumberFormat="1" applyFont="1" applyFill="1" applyBorder="1" applyAlignment="1"/>
    <xf numFmtId="49" fontId="11" fillId="0" borderId="2" xfId="0" applyNumberFormat="1" applyFont="1" applyBorder="1" applyAlignment="1"/>
    <xf numFmtId="2" fontId="11" fillId="0" borderId="2" xfId="0" applyNumberFormat="1" applyFont="1" applyBorder="1" applyAlignment="1"/>
    <xf numFmtId="9" fontId="11" fillId="0" borderId="0" xfId="0" applyNumberFormat="1" applyFont="1" applyAlignment="1"/>
    <xf numFmtId="14" fontId="11" fillId="0" borderId="3" xfId="0" applyNumberFormat="1" applyFont="1" applyBorder="1" applyAlignment="1">
      <alignment horizontal="center"/>
    </xf>
    <xf numFmtId="14" fontId="11" fillId="0" borderId="2" xfId="0" applyNumberFormat="1" applyFont="1" applyBorder="1" applyAlignment="1">
      <alignment horizontal="center"/>
    </xf>
    <xf numFmtId="0" fontId="8" fillId="0" borderId="2" xfId="0" applyFont="1" applyBorder="1" applyAlignment="1">
      <alignment horizontal="left"/>
    </xf>
  </cellXfs>
  <cellStyles count="1">
    <cellStyle name="Normal" xfId="0" builtinId="0"/>
  </cellStyles>
  <dxfs count="117">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color auto="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name val="Arial"/>
        <family val="2"/>
        <scheme val="none"/>
      </font>
      <alignment textRotation="0" wrapText="0" indent="0" justifyLastLine="0" shrinkToFit="0" readingOrder="0"/>
    </dxf>
    <dxf>
      <font>
        <strike val="0"/>
        <outline val="0"/>
        <shadow val="0"/>
        <u val="none"/>
        <vertAlign val="baseline"/>
        <sz val="11"/>
        <color auto="1"/>
      </font>
      <alignment horizontal="left" textRotation="0" wrapText="0" indent="0" justifyLastLine="0" shrinkToFit="0" readingOrder="0"/>
    </dxf>
    <dxf>
      <alignment horizontal="left" textRotation="0" wrapText="0" indent="0" justifyLastLine="0" shrinkToFit="0" readingOrder="0"/>
      <border outline="0">
        <left style="thin">
          <color rgb="FF000000"/>
        </left>
      </border>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font>
        <strike val="0"/>
        <outline val="0"/>
        <shadow val="0"/>
        <u val="none"/>
        <vertAlign val="baseline"/>
        <name val="Arial"/>
        <family val="2"/>
        <scheme val="none"/>
      </font>
      <alignment horizontal="left" textRotation="0" wrapText="0" indent="0" justifyLastLine="0" shrinkToFit="0" readingOrder="0"/>
    </dxf>
    <dxf>
      <font>
        <strike val="0"/>
        <outline val="0"/>
        <shadow val="0"/>
        <u val="none"/>
        <vertAlign val="baseline"/>
        <name val="Arial"/>
        <family val="2"/>
        <scheme val="none"/>
      </font>
      <alignment horizontal="left" textRotation="0" wrapText="0" indent="0" justifyLastLine="0" shrinkToFit="0" readingOrder="0"/>
    </dxf>
    <dxf>
      <font>
        <strike val="0"/>
        <outline val="0"/>
        <shadow val="0"/>
        <u val="none"/>
        <vertAlign val="baseline"/>
        <name val="Arial"/>
        <family val="2"/>
        <scheme val="none"/>
      </font>
      <alignment horizontal="left" textRotation="0" wrapText="0" indent="0" justifyLastLine="0" shrinkToFit="0" readingOrder="0"/>
    </dxf>
    <dxf>
      <font>
        <strike val="0"/>
        <outline val="0"/>
        <shadow val="0"/>
        <u val="none"/>
        <vertAlign val="baseline"/>
        <name val="Arial"/>
        <family val="2"/>
        <scheme val="none"/>
      </font>
      <alignment horizontal="left" textRotation="0" wrapText="0" indent="0" justifyLastLine="0" shrinkToFit="0" readingOrder="0"/>
    </dxf>
    <dxf>
      <font>
        <strike val="0"/>
        <outline val="0"/>
        <shadow val="0"/>
        <u val="none"/>
        <vertAlign val="baseline"/>
        <name val="Arial"/>
        <family val="2"/>
        <scheme val="none"/>
      </font>
      <alignment horizontal="left" textRotation="0" wrapText="0" indent="0" justifyLastLine="0" shrinkToFit="0" readingOrder="0"/>
    </dxf>
    <dxf>
      <font>
        <strike val="0"/>
        <outline val="0"/>
        <shadow val="0"/>
        <u val="none"/>
        <vertAlign val="baseline"/>
        <name val="Arial"/>
        <family val="2"/>
        <scheme val="none"/>
      </font>
      <alignment horizontal="left" textRotation="0" wrapText="0" indent="0" justifyLastLine="0" shrinkToFit="0" readingOrder="0"/>
    </dxf>
    <dxf>
      <font>
        <strike val="0"/>
        <outline val="0"/>
        <shadow val="0"/>
        <u val="none"/>
        <vertAlign val="baseline"/>
        <name val="Arial"/>
        <family val="2"/>
        <scheme val="none"/>
      </font>
      <alignment horizontal="left" textRotation="0" wrapText="0" indent="0" justifyLastLine="0" shrinkToFit="0" readingOrder="0"/>
    </dxf>
    <dxf>
      <font>
        <strike val="0"/>
        <outline val="0"/>
        <shadow val="0"/>
        <u val="none"/>
        <vertAlign val="baseline"/>
        <name val="Arial"/>
        <family val="2"/>
        <scheme val="none"/>
      </font>
      <alignment horizontal="left" textRotation="0" wrapText="0" indent="0" justifyLastLine="0" shrinkToFit="0" readingOrder="0"/>
    </dxf>
    <dxf>
      <font>
        <strike val="0"/>
        <outline val="0"/>
        <shadow val="0"/>
        <u val="none"/>
        <vertAlign val="baseline"/>
        <name val="Arial"/>
        <family val="2"/>
        <scheme val="none"/>
      </font>
      <alignment horizontal="left" textRotation="0" wrapText="0" indent="0" justifyLastLine="0" shrinkToFit="0" readingOrder="0"/>
    </dxf>
    <dxf>
      <font>
        <strike val="0"/>
        <outline val="0"/>
        <shadow val="0"/>
        <u val="none"/>
        <vertAlign val="baseline"/>
        <name val="Arial"/>
        <family val="2"/>
        <scheme val="none"/>
      </font>
      <alignment horizontal="left" textRotation="0" wrapText="0" indent="0" justifyLastLine="0" shrinkToFit="0" readingOrder="0"/>
    </dxf>
    <dxf>
      <font>
        <strike val="0"/>
        <outline val="0"/>
        <shadow val="0"/>
        <u val="none"/>
        <vertAlign val="baseline"/>
        <name val="Arial"/>
        <family val="2"/>
        <scheme val="none"/>
      </font>
      <alignment horizontal="left" textRotation="0" wrapText="0" indent="0" justifyLastLine="0" shrinkToFit="0" readingOrder="0"/>
    </dxf>
    <dxf>
      <font>
        <strike val="0"/>
        <outline val="0"/>
        <shadow val="0"/>
        <u val="none"/>
        <vertAlign val="baseline"/>
        <name val="Arial"/>
        <family val="2"/>
        <scheme val="none"/>
      </font>
      <alignment horizontal="left" textRotation="0" wrapText="0" indent="0" justifyLastLine="0" shrinkToFit="0" readingOrder="0"/>
    </dxf>
    <dxf>
      <font>
        <strike val="0"/>
        <outline val="0"/>
        <shadow val="0"/>
        <u val="none"/>
        <vertAlign val="baseline"/>
        <name val="Arial"/>
        <family val="2"/>
        <scheme val="none"/>
      </font>
      <alignment horizontal="left" textRotation="0" wrapText="0" indent="0" justifyLastLine="0" shrinkToFit="0" readingOrder="0"/>
    </dxf>
    <dxf>
      <font>
        <strike val="0"/>
        <outline val="0"/>
        <shadow val="0"/>
        <u val="none"/>
        <vertAlign val="baseline"/>
        <name val="Arial"/>
        <family val="2"/>
        <scheme val="none"/>
      </font>
      <alignment horizontal="left" textRotation="0" wrapText="0" indent="0" justifyLastLine="0" shrinkToFit="0" readingOrder="0"/>
    </dxf>
    <dxf>
      <font>
        <strike val="0"/>
        <outline val="0"/>
        <shadow val="0"/>
        <u val="none"/>
        <vertAlign val="baseline"/>
        <name val="Arial"/>
        <family val="2"/>
        <scheme val="none"/>
      </font>
      <alignment horizontal="left" textRotation="0" wrapText="0" indent="0" justifyLastLine="0" shrinkToFit="0" readingOrder="0"/>
    </dxf>
    <dxf>
      <font>
        <strike val="0"/>
        <outline val="0"/>
        <shadow val="0"/>
        <u val="none"/>
        <vertAlign val="baseline"/>
        <name val="Arial"/>
        <family val="2"/>
        <scheme val="none"/>
      </font>
      <alignment horizontal="left" textRotation="0" wrapText="0" indent="0" justifyLastLine="0" shrinkToFit="0" readingOrder="0"/>
    </dxf>
    <dxf>
      <font>
        <strike val="0"/>
        <outline val="0"/>
        <shadow val="0"/>
        <u val="none"/>
        <vertAlign val="baseline"/>
        <sz val="10"/>
        <color theme="0"/>
        <name val="Arial"/>
        <family val="2"/>
        <scheme val="none"/>
      </font>
      <fill>
        <patternFill patternType="solid">
          <fgColor indexed="64"/>
          <bgColor theme="4" tint="-0.249977111117893"/>
        </patternFill>
      </fill>
      <alignment horizontal="left" textRotation="0" wrapText="0" indent="0" justifyLastLine="0" shrinkToFit="0" readingOrder="0"/>
    </dxf>
    <dxf>
      <font>
        <strike val="0"/>
        <outline val="0"/>
        <shadow val="0"/>
        <u val="none"/>
        <vertAlign val="baseline"/>
        <sz val="10"/>
        <color auto="1"/>
        <name val="Arial"/>
        <family val="2"/>
        <scheme val="none"/>
      </font>
      <alignment horizontal="left" textRotation="0" wrapText="0" indent="0" justifyLastLine="0" shrinkToFit="0" readingOrder="0"/>
    </dxf>
    <dxf>
      <font>
        <strike val="0"/>
        <outline val="0"/>
        <shadow val="0"/>
        <u val="none"/>
        <vertAlign val="baseline"/>
        <sz val="10"/>
        <name val="Arial"/>
        <family val="2"/>
        <scheme val="none"/>
      </font>
      <alignment horizontal="left" textRotation="0" wrapText="0" indent="0" justifyLastLine="0" shrinkToFit="0" readingOrder="0"/>
      <border outline="0">
        <left style="thin">
          <color rgb="FF000000"/>
        </left>
      </border>
    </dxf>
    <dxf>
      <font>
        <strike val="0"/>
        <outline val="0"/>
        <shadow val="0"/>
        <u val="none"/>
        <vertAlign val="baseline"/>
        <sz val="10"/>
        <name val="Arial"/>
        <family val="2"/>
        <scheme val="none"/>
      </font>
      <alignment horizontal="left" textRotation="0" wrapText="0" indent="0" justifyLastLine="0" shrinkToFit="0" readingOrder="0"/>
    </dxf>
    <dxf>
      <font>
        <strike val="0"/>
        <outline val="0"/>
        <shadow val="0"/>
        <u val="none"/>
        <vertAlign val="baseline"/>
        <sz val="10"/>
        <name val="Arial"/>
        <family val="2"/>
        <scheme val="none"/>
      </font>
      <alignment horizontal="left" textRotation="0" wrapText="0" indent="0" justifyLastLine="0" shrinkToFit="0" readingOrder="0"/>
    </dxf>
    <dxf>
      <font>
        <strike val="0"/>
        <outline val="0"/>
        <shadow val="0"/>
        <u val="none"/>
        <vertAlign val="baseline"/>
        <sz val="10"/>
        <name val="Arial"/>
        <family val="2"/>
        <scheme val="none"/>
      </font>
      <alignment horizontal="left" textRotation="0" wrapText="0" indent="0" justifyLastLine="0" shrinkToFit="0" readingOrder="0"/>
    </dxf>
    <dxf>
      <font>
        <strike val="0"/>
        <outline val="0"/>
        <shadow val="0"/>
        <u val="none"/>
        <vertAlign val="baseline"/>
        <sz val="10"/>
        <name val="Arial"/>
        <family val="2"/>
        <scheme val="none"/>
      </font>
      <alignment horizontal="left" textRotation="0" wrapText="0" indent="0" justifyLastLine="0" shrinkToFit="0" readingOrder="0"/>
    </dxf>
    <dxf>
      <font>
        <strike val="0"/>
        <outline val="0"/>
        <shadow val="0"/>
        <u val="none"/>
        <vertAlign val="baseline"/>
        <sz val="10"/>
        <name val="Arial"/>
        <family val="2"/>
        <scheme val="none"/>
      </font>
      <alignment horizontal="left" textRotation="0" wrapText="0" indent="0" justifyLastLine="0" shrinkToFit="0" readingOrder="0"/>
    </dxf>
    <dxf>
      <font>
        <strike val="0"/>
        <outline val="0"/>
        <shadow val="0"/>
        <u val="none"/>
        <vertAlign val="baseline"/>
        <sz val="10"/>
        <name val="Arial"/>
        <family val="2"/>
        <scheme val="none"/>
      </font>
      <alignment horizontal="left" textRotation="0" wrapText="0" indent="0" justifyLastLine="0" shrinkToFit="0" readingOrder="0"/>
    </dxf>
    <dxf>
      <font>
        <strike val="0"/>
        <outline val="0"/>
        <shadow val="0"/>
        <u val="none"/>
        <vertAlign val="baseline"/>
        <sz val="10"/>
        <name val="Arial"/>
        <family val="2"/>
        <scheme val="none"/>
      </font>
      <alignment horizontal="left" textRotation="0" wrapText="0" indent="0" justifyLastLine="0" shrinkToFit="0" readingOrder="0"/>
    </dxf>
    <dxf>
      <font>
        <strike val="0"/>
        <outline val="0"/>
        <shadow val="0"/>
        <u val="none"/>
        <vertAlign val="baseline"/>
        <sz val="10"/>
        <name val="Arial"/>
        <family val="2"/>
        <scheme val="none"/>
      </font>
      <alignment horizontal="left" textRotation="0" wrapText="0" indent="0" justifyLastLine="0" shrinkToFit="0" readingOrder="0"/>
    </dxf>
    <dxf>
      <font>
        <strike val="0"/>
        <outline val="0"/>
        <shadow val="0"/>
        <u val="none"/>
        <vertAlign val="baseline"/>
        <sz val="10"/>
        <name val="Arial"/>
        <family val="2"/>
        <scheme val="none"/>
      </font>
      <alignment horizontal="left" textRotation="0" wrapText="0" indent="0" justifyLastLine="0" shrinkToFit="0" readingOrder="0"/>
    </dxf>
    <dxf>
      <font>
        <strike val="0"/>
        <outline val="0"/>
        <shadow val="0"/>
        <u val="none"/>
        <vertAlign val="baseline"/>
        <sz val="10"/>
        <name val="Arial"/>
        <family val="2"/>
        <scheme val="none"/>
      </font>
      <alignment horizontal="left" textRotation="0" wrapText="0" indent="0" justifyLastLine="0" shrinkToFit="0" readingOrder="0"/>
    </dxf>
    <dxf>
      <font>
        <strike val="0"/>
        <outline val="0"/>
        <shadow val="0"/>
        <u val="none"/>
        <vertAlign val="baseline"/>
        <sz val="10"/>
        <name val="Arial"/>
        <family val="2"/>
        <scheme val="none"/>
      </font>
      <alignment horizontal="left" textRotation="0" wrapText="0" indent="0" justifyLastLine="0" shrinkToFit="0" readingOrder="0"/>
    </dxf>
    <dxf>
      <font>
        <strike val="0"/>
        <outline val="0"/>
        <shadow val="0"/>
        <u val="none"/>
        <vertAlign val="baseline"/>
        <sz val="10"/>
        <name val="Arial"/>
        <family val="2"/>
        <scheme val="none"/>
      </font>
      <alignment horizontal="left" textRotation="0" wrapText="0" indent="0" justifyLastLine="0" shrinkToFit="0" readingOrder="0"/>
    </dxf>
    <dxf>
      <font>
        <strike val="0"/>
        <outline val="0"/>
        <shadow val="0"/>
        <u val="none"/>
        <vertAlign val="baseline"/>
        <sz val="10"/>
        <name val="Arial"/>
        <family val="2"/>
        <scheme val="none"/>
      </font>
      <alignment horizontal="left" textRotation="0" wrapText="0" indent="0" justifyLastLine="0" shrinkToFit="0" readingOrder="0"/>
    </dxf>
    <dxf>
      <fill>
        <patternFill patternType="solid">
          <fgColor rgb="FFB4C6E7"/>
          <bgColor rgb="FFB4C6E7"/>
        </patternFill>
      </fill>
    </dxf>
    <dxf>
      <fill>
        <patternFill patternType="solid">
          <fgColor rgb="FFDEEAF6"/>
          <bgColor rgb="FFDEEAF6"/>
        </patternFill>
      </fill>
    </dxf>
    <dxf>
      <fill>
        <patternFill patternType="solid">
          <fgColor theme="8"/>
          <bgColor theme="8"/>
        </patternFill>
      </fill>
    </dxf>
    <dxf>
      <fill>
        <patternFill patternType="solid">
          <fgColor rgb="FFB4C6E7"/>
          <bgColor rgb="FFB4C6E7"/>
        </patternFill>
      </fill>
    </dxf>
    <dxf>
      <fill>
        <patternFill patternType="solid">
          <fgColor rgb="FFDEEAF6"/>
          <bgColor rgb="FFDEEAF6"/>
        </patternFill>
      </fill>
    </dxf>
    <dxf>
      <fill>
        <patternFill patternType="solid">
          <fgColor theme="8"/>
          <bgColor theme="8"/>
        </patternFill>
      </fill>
    </dxf>
    <dxf>
      <fill>
        <patternFill patternType="solid">
          <fgColor rgb="FFB4C6E7"/>
          <bgColor rgb="FFB4C6E7"/>
        </patternFill>
      </fill>
    </dxf>
    <dxf>
      <fill>
        <patternFill patternType="solid">
          <fgColor rgb="FFDEEAF6"/>
          <bgColor rgb="FFDEEAF6"/>
        </patternFill>
      </fill>
    </dxf>
    <dxf>
      <fill>
        <patternFill patternType="solid">
          <fgColor theme="8"/>
          <bgColor theme="8"/>
        </patternFill>
      </fill>
    </dxf>
    <dxf>
      <fill>
        <patternFill patternType="solid">
          <fgColor rgb="FFB4C6E7"/>
          <bgColor rgb="FFB4C6E7"/>
        </patternFill>
      </fill>
    </dxf>
    <dxf>
      <fill>
        <patternFill patternType="solid">
          <fgColor rgb="FFDEEAF6"/>
          <bgColor rgb="FFDEEAF6"/>
        </patternFill>
      </fill>
    </dxf>
    <dxf>
      <fill>
        <patternFill patternType="solid">
          <fgColor theme="8"/>
          <bgColor theme="8"/>
        </patternFill>
      </fill>
    </dxf>
    <dxf>
      <fill>
        <patternFill patternType="solid">
          <fgColor rgb="FFB4C6E7"/>
          <bgColor rgb="FFB4C6E7"/>
        </patternFill>
      </fill>
    </dxf>
    <dxf>
      <fill>
        <patternFill patternType="solid">
          <fgColor rgb="FFDEEAF6"/>
          <bgColor rgb="FFDEEAF6"/>
        </patternFill>
      </fill>
    </dxf>
    <dxf>
      <fill>
        <patternFill patternType="solid">
          <fgColor theme="8"/>
          <bgColor theme="8"/>
        </patternFill>
      </fill>
    </dxf>
    <dxf>
      <fill>
        <patternFill patternType="solid">
          <fgColor rgb="FFB4C6E7"/>
          <bgColor rgb="FFB4C6E7"/>
        </patternFill>
      </fill>
    </dxf>
    <dxf>
      <fill>
        <patternFill patternType="solid">
          <fgColor rgb="FFDEEAF6"/>
          <bgColor rgb="FFDEEAF6"/>
        </patternFill>
      </fill>
    </dxf>
    <dxf>
      <fill>
        <patternFill patternType="solid">
          <fgColor theme="8"/>
          <bgColor theme="8"/>
        </patternFill>
      </fill>
    </dxf>
    <dxf>
      <fill>
        <patternFill patternType="solid">
          <fgColor rgb="FFB4C6E7"/>
          <bgColor rgb="FFB4C6E7"/>
        </patternFill>
      </fill>
    </dxf>
    <dxf>
      <fill>
        <patternFill patternType="solid">
          <fgColor rgb="FFDEEAF6"/>
          <bgColor rgb="FFDEEAF6"/>
        </patternFill>
      </fill>
    </dxf>
    <dxf>
      <fill>
        <patternFill patternType="solid">
          <fgColor theme="8"/>
          <bgColor theme="8"/>
        </patternFill>
      </fill>
    </dxf>
  </dxfs>
  <tableStyles count="7">
    <tableStyle name="RNV2023-style" pivot="0" count="3" xr9:uid="{00000000-0011-0000-FFFF-FFFF00000000}">
      <tableStyleElement type="headerRow" dxfId="116"/>
      <tableStyleElement type="firstRowStripe" dxfId="115"/>
      <tableStyleElement type="secondRowStripe" dxfId="114"/>
    </tableStyle>
    <tableStyle name="RNV 01 2024-style" pivot="0" count="3" xr9:uid="{00000000-0011-0000-FFFF-FFFF01000000}">
      <tableStyleElement type="headerRow" dxfId="113"/>
      <tableStyleElement type="firstRowStripe" dxfId="112"/>
      <tableStyleElement type="secondRowStripe" dxfId="111"/>
    </tableStyle>
    <tableStyle name="RNV 02 2024-style" pivot="0" count="3" xr9:uid="{00000000-0011-0000-FFFF-FFFF02000000}">
      <tableStyleElement type="headerRow" dxfId="110"/>
      <tableStyleElement type="firstRowStripe" dxfId="109"/>
      <tableStyleElement type="secondRowStripe" dxfId="108"/>
    </tableStyle>
    <tableStyle name="RNV 01 2025-style" pivot="0" count="3" xr9:uid="{00000000-0011-0000-FFFF-FFFF03000000}">
      <tableStyleElement type="headerRow" dxfId="107"/>
      <tableStyleElement type="firstRowStripe" dxfId="106"/>
      <tableStyleElement type="secondRowStripe" dxfId="105"/>
    </tableStyle>
    <tableStyle name="RNV 02 2025-style" pivot="0" count="3" xr9:uid="{00000000-0011-0000-FFFF-FFFF04000000}">
      <tableStyleElement type="headerRow" dxfId="104"/>
      <tableStyleElement type="firstRowStripe" dxfId="103"/>
      <tableStyleElement type="secondRowStripe" dxfId="102"/>
    </tableStyle>
    <tableStyle name="RNV 03 2025-style" pivot="0" count="3" xr9:uid="{00000000-0011-0000-FFFF-FFFF05000000}">
      <tableStyleElement type="headerRow" dxfId="101"/>
      <tableStyleElement type="firstRowStripe" dxfId="100"/>
      <tableStyleElement type="secondRowStripe" dxfId="99"/>
    </tableStyle>
    <tableStyle name="RNV 04 2025-style" pivot="0" count="3" xr9:uid="{00000000-0011-0000-FFFF-FFFF06000000}">
      <tableStyleElement type="headerRow" dxfId="98"/>
      <tableStyleElement type="firstRowStripe" dxfId="97"/>
      <tableStyleElement type="secondRowStripe" dxfId="9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customschemas.google.com/relationships/workbookmetadata" Target="metadata"/><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1:M30" headerRowDxfId="2" dataDxfId="0" totalsRowDxfId="1">
  <tableColumns count="13">
    <tableColumn id="1" xr3:uid="{00000000-0010-0000-0000-000001000000}" name="No. RNV" dataDxfId="15"/>
    <tableColumn id="2" xr3:uid="{00000000-0010-0000-0000-000002000000}" name="Autoridad destinataria" dataDxfId="14"/>
    <tableColumn id="3" xr3:uid="{00000000-0010-0000-0000-000003000000}" name="Fecha notificación" dataDxfId="13"/>
    <tableColumn id="4" xr3:uid="{00000000-0010-0000-0000-000004000000}" name="Vía de notificación" dataDxfId="12"/>
    <tableColumn id="5" xr3:uid="{00000000-0010-0000-0000-000005000000}" name="No. de oficio" dataDxfId="11"/>
    <tableColumn id="6" xr3:uid="{00000000-0010-0000-0000-000006000000}" name="Fecha de respuesta" dataDxfId="10"/>
    <tableColumn id="7" xr3:uid="{00000000-0010-0000-0000-000007000000}" name="Tipo de respuesta" dataDxfId="9"/>
    <tableColumn id="8" xr3:uid="{00000000-0010-0000-0000-000008000000}" name="Contenido de la respuesta" dataDxfId="8"/>
    <tableColumn id="9" xr3:uid="{00000000-0010-0000-0000-000009000000}" name="Fundamentación y motivación" dataDxfId="7"/>
    <tableColumn id="10" xr3:uid="{00000000-0010-0000-0000-00000A000000}" name="Plazo de respuesta" dataDxfId="6"/>
    <tableColumn id="11" xr3:uid="{00000000-0010-0000-0000-00000B000000}" name="Fecha de seguimiento" dataDxfId="5"/>
    <tableColumn id="12" xr3:uid="{00000000-0010-0000-0000-00000C000000}" name="Acciones" dataDxfId="4"/>
    <tableColumn id="13" xr3:uid="{00000000-0010-0000-0000-00000D000000}" name="Grado de cumplimiento" dataDxfId="3"/>
  </tableColumns>
  <tableStyleInfo name="RNV2023-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A1:M205" headerRowDxfId="18" dataDxfId="16" totalsRowDxfId="17">
  <tableColumns count="13">
    <tableColumn id="1" xr3:uid="{00000000-0010-0000-0100-000001000000}" name="No. RNV" dataDxfId="31"/>
    <tableColumn id="2" xr3:uid="{00000000-0010-0000-0100-000002000000}" name="Autoridad destinataria" dataDxfId="30"/>
    <tableColumn id="3" xr3:uid="{00000000-0010-0000-0100-000003000000}" name="Fecha notificación" dataDxfId="29"/>
    <tableColumn id="4" xr3:uid="{00000000-0010-0000-0100-000004000000}" name="Vía de notificación" dataDxfId="28"/>
    <tableColumn id="5" xr3:uid="{00000000-0010-0000-0100-000005000000}" name="No. de oficio" dataDxfId="27"/>
    <tableColumn id="6" xr3:uid="{00000000-0010-0000-0100-000006000000}" name="Fecha de respuesta" dataDxfId="26"/>
    <tableColumn id="7" xr3:uid="{00000000-0010-0000-0100-000007000000}" name="Tipo de respuesta" dataDxfId="25"/>
    <tableColumn id="8" xr3:uid="{00000000-0010-0000-0100-000008000000}" name="Contenido de la respuesta" dataDxfId="24"/>
    <tableColumn id="9" xr3:uid="{00000000-0010-0000-0100-000009000000}" name="Fundamentación y motivación" dataDxfId="23"/>
    <tableColumn id="10" xr3:uid="{00000000-0010-0000-0100-00000A000000}" name="Plazo de respuesta" dataDxfId="22"/>
    <tableColumn id="11" xr3:uid="{00000000-0010-0000-0100-00000B000000}" name="Fecha de seguimiento" dataDxfId="21"/>
    <tableColumn id="12" xr3:uid="{00000000-0010-0000-0100-00000C000000}" name="Acciones" dataDxfId="20"/>
    <tableColumn id="13" xr3:uid="{00000000-0010-0000-0100-00000D000000}" name="Grado de cumplimiento" dataDxfId="19"/>
  </tableColumns>
  <tableStyleInfo name="RNV 01 2024-style"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3" displayName="Table_3" ref="A1:M114">
  <tableColumns count="13">
    <tableColumn id="1" xr3:uid="{00000000-0010-0000-0200-000001000000}" name="No. RNV"/>
    <tableColumn id="2" xr3:uid="{00000000-0010-0000-0200-000002000000}" name="Autoridad destinataria"/>
    <tableColumn id="3" xr3:uid="{00000000-0010-0000-0200-000003000000}" name="Fecha notificación"/>
    <tableColumn id="4" xr3:uid="{00000000-0010-0000-0200-000004000000}" name="Vía de notificación"/>
    <tableColumn id="5" xr3:uid="{00000000-0010-0000-0200-000005000000}" name="No. de oficio"/>
    <tableColumn id="6" xr3:uid="{00000000-0010-0000-0200-000006000000}" name="Fecha de respuesta"/>
    <tableColumn id="7" xr3:uid="{00000000-0010-0000-0200-000007000000}" name="Tipo de respuesta"/>
    <tableColumn id="8" xr3:uid="{00000000-0010-0000-0200-000008000000}" name="Contenido de la respuesta"/>
    <tableColumn id="9" xr3:uid="{00000000-0010-0000-0200-000009000000}" name="Fundamentación y motivación"/>
    <tableColumn id="10" xr3:uid="{00000000-0010-0000-0200-00000A000000}" name="Plazo de respuesta"/>
    <tableColumn id="11" xr3:uid="{00000000-0010-0000-0200-00000B000000}" name="Fecha de seguimiento"/>
    <tableColumn id="12" xr3:uid="{00000000-0010-0000-0200-00000C000000}" name="Acciones"/>
    <tableColumn id="13" xr3:uid="{00000000-0010-0000-0200-00000D000000}" name="Grado de cumplimiento"/>
  </tableColumns>
  <tableStyleInfo name="RNV 02 2024-style"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_4" displayName="Table_4" ref="A1:M215" headerRowDxfId="35" dataDxfId="33" totalsRowDxfId="34">
  <tableColumns count="13">
    <tableColumn id="1" xr3:uid="{00000000-0010-0000-0300-000001000000}" name="No. RNV" dataDxfId="47"/>
    <tableColumn id="2" xr3:uid="{00000000-0010-0000-0300-000002000000}" name="Autoridad destinataria" dataDxfId="46"/>
    <tableColumn id="3" xr3:uid="{00000000-0010-0000-0300-000003000000}" name="Fecha notificación" dataDxfId="45"/>
    <tableColumn id="4" xr3:uid="{00000000-0010-0000-0300-000004000000}" name="Vía de notificación" dataDxfId="44"/>
    <tableColumn id="5" xr3:uid="{00000000-0010-0000-0300-000005000000}" name="No. de oficio" dataDxfId="43"/>
    <tableColumn id="6" xr3:uid="{00000000-0010-0000-0300-000006000000}" name="Fecha de respuesta" dataDxfId="32"/>
    <tableColumn id="7" xr3:uid="{00000000-0010-0000-0300-000007000000}" name="Tipo de respuesta" dataDxfId="42"/>
    <tableColumn id="8" xr3:uid="{00000000-0010-0000-0300-000008000000}" name="Contenido de la respuesta" dataDxfId="41"/>
    <tableColumn id="9" xr3:uid="{00000000-0010-0000-0300-000009000000}" name="Fundamentación y motivación" dataDxfId="40"/>
    <tableColumn id="10" xr3:uid="{00000000-0010-0000-0300-00000A000000}" name="Plazo de respuesta" dataDxfId="39"/>
    <tableColumn id="11" xr3:uid="{00000000-0010-0000-0300-00000B000000}" name="Fecha de seguimiento" dataDxfId="38"/>
    <tableColumn id="12" xr3:uid="{00000000-0010-0000-0300-00000C000000}" name="Acciones" dataDxfId="37"/>
    <tableColumn id="13" xr3:uid="{00000000-0010-0000-0300-00000D000000}" name="Grado de cumplimiento" dataDxfId="36"/>
  </tableColumns>
  <tableStyleInfo name="RNV 01 2025-style" showFirstColumn="1" showLastColumn="1"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_5" displayName="Table_5" ref="A1:M125" headerRowDxfId="53" dataDxfId="51" totalsRowDxfId="52">
  <tableColumns count="13">
    <tableColumn id="1" xr3:uid="{00000000-0010-0000-0400-000001000000}" name="No. RNV" dataDxfId="63"/>
    <tableColumn id="2" xr3:uid="{00000000-0010-0000-0400-000002000000}" name="Autoridad destinataria" dataDxfId="62"/>
    <tableColumn id="3" xr3:uid="{00000000-0010-0000-0400-000003000000}" name="Fecha notificación" dataDxfId="61"/>
    <tableColumn id="4" xr3:uid="{00000000-0010-0000-0400-000004000000}" name="Vía de notificación" dataDxfId="60"/>
    <tableColumn id="5" xr3:uid="{00000000-0010-0000-0400-000005000000}" name="No. de oficio" dataDxfId="50"/>
    <tableColumn id="6" xr3:uid="{00000000-0010-0000-0400-000006000000}" name="Fecha de respuesta" dataDxfId="48"/>
    <tableColumn id="7" xr3:uid="{00000000-0010-0000-0400-000007000000}" name="Tipo de respuesta" dataDxfId="49"/>
    <tableColumn id="8" xr3:uid="{00000000-0010-0000-0400-000008000000}" name="Contenido de la respuesta" dataDxfId="59"/>
    <tableColumn id="9" xr3:uid="{00000000-0010-0000-0400-000009000000}" name="Fundamentación y motivación" dataDxfId="58"/>
    <tableColumn id="10" xr3:uid="{00000000-0010-0000-0400-00000A000000}" name="Plazo de respuesta" dataDxfId="57"/>
    <tableColumn id="11" xr3:uid="{00000000-0010-0000-0400-00000B000000}" name="Fecha de seguimiento" dataDxfId="56"/>
    <tableColumn id="12" xr3:uid="{00000000-0010-0000-0400-00000C000000}" name="Acciones" dataDxfId="55"/>
    <tableColumn id="13" xr3:uid="{00000000-0010-0000-0400-00000D000000}" name="Grado de cumplimiento" dataDxfId="54"/>
  </tableColumns>
  <tableStyleInfo name="RNV 02 2025-style" showFirstColumn="1" showLastColumn="1"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_6" displayName="Table_6" ref="A1:M126" headerRowCount="0" headerRowDxfId="66" dataDxfId="64" totalsRowDxfId="65">
  <tableColumns count="13">
    <tableColumn id="1" xr3:uid="{00000000-0010-0000-0500-000001000000}" name="Column1" dataDxfId="79"/>
    <tableColumn id="2" xr3:uid="{00000000-0010-0000-0500-000002000000}" name="Column2" dataDxfId="78"/>
    <tableColumn id="3" xr3:uid="{00000000-0010-0000-0500-000003000000}" name="Column3" dataDxfId="77"/>
    <tableColumn id="4" xr3:uid="{00000000-0010-0000-0500-000004000000}" name="Column4" dataDxfId="76"/>
    <tableColumn id="5" xr3:uid="{00000000-0010-0000-0500-000005000000}" name="Column5" dataDxfId="75"/>
    <tableColumn id="6" xr3:uid="{00000000-0010-0000-0500-000006000000}" name="Column6" dataDxfId="74"/>
    <tableColumn id="7" xr3:uid="{00000000-0010-0000-0500-000007000000}" name="Column7" dataDxfId="73"/>
    <tableColumn id="8" xr3:uid="{00000000-0010-0000-0500-000008000000}" name="Column8" dataDxfId="72"/>
    <tableColumn id="9" xr3:uid="{00000000-0010-0000-0500-000009000000}" name="Column9" dataDxfId="71"/>
    <tableColumn id="10" xr3:uid="{00000000-0010-0000-0500-00000A000000}" name="Column10" dataDxfId="70"/>
    <tableColumn id="11" xr3:uid="{00000000-0010-0000-0500-00000B000000}" name="Column11" dataDxfId="69"/>
    <tableColumn id="12" xr3:uid="{00000000-0010-0000-0500-00000C000000}" name="Column12" dataDxfId="68"/>
    <tableColumn id="13" xr3:uid="{00000000-0010-0000-0500-00000D000000}" name="Column13" dataDxfId="67"/>
  </tableColumns>
  <tableStyleInfo name="RNV 03 2025-style" showFirstColumn="1" showLastColumn="1" showRowStripes="1" showColumnStripes="0"/>
  <extLst>
    <ext uri="GoogleSheetsCustomDataVersion1">
      <go:sheetsCustomData xmlns:go="http://customooxmlschemas.google.com/" headerRowCount="1"/>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_7" displayName="Table_7" ref="A1:M215" headerRowDxfId="80" dataDxfId="84" totalsRowDxfId="85">
  <tableColumns count="13">
    <tableColumn id="1" xr3:uid="{00000000-0010-0000-0600-000001000000}" name="No. RNV" dataDxfId="95"/>
    <tableColumn id="2" xr3:uid="{00000000-0010-0000-0600-000002000000}" name="Autoridad destinataria" dataDxfId="94"/>
    <tableColumn id="3" xr3:uid="{00000000-0010-0000-0600-000003000000}" name="Fecha notificación" dataDxfId="93"/>
    <tableColumn id="4" xr3:uid="{00000000-0010-0000-0600-000004000000}" name="Vía de notificación" dataDxfId="92"/>
    <tableColumn id="5" xr3:uid="{00000000-0010-0000-0600-000005000000}" name="No. de oficio" dataDxfId="83"/>
    <tableColumn id="6" xr3:uid="{00000000-0010-0000-0600-000006000000}" name="Fecha de respuesta" dataDxfId="81"/>
    <tableColumn id="7" xr3:uid="{00000000-0010-0000-0600-000007000000}" name="Tipo de respuesta" dataDxfId="82"/>
    <tableColumn id="8" xr3:uid="{00000000-0010-0000-0600-000008000000}" name="Contenido de la respuesta" dataDxfId="91"/>
    <tableColumn id="9" xr3:uid="{00000000-0010-0000-0600-000009000000}" name="Fundamentación y motivación" dataDxfId="90"/>
    <tableColumn id="10" xr3:uid="{00000000-0010-0000-0600-00000A000000}" name="Plazo de respuesta" dataDxfId="89"/>
    <tableColumn id="11" xr3:uid="{00000000-0010-0000-0600-00000B000000}" name="Fecha de seguimiento" dataDxfId="88"/>
    <tableColumn id="12" xr3:uid="{00000000-0010-0000-0600-00000C000000}" name="Acciones" dataDxfId="87"/>
    <tableColumn id="13" xr3:uid="{00000000-0010-0000-0600-00000D000000}" name="Grado de cumplimiento" dataDxfId="86"/>
  </tableColumns>
  <tableStyleInfo name="RNV 04 2025-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6.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7.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7.xml.rels><?xml version="1.0" encoding="UTF-8" standalone="yes"?>
<Relationships xmlns="http://schemas.openxmlformats.org/package/2006/relationships"><Relationship Id="rId1" Type="http://schemas.openxmlformats.org/officeDocument/2006/relationships/table" Target="../tables/table4.xml"/></Relationships>
</file>

<file path=xl/worksheets/_rels/sheet9.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sheetPr>
  <dimension ref="A1:AD1000"/>
  <sheetViews>
    <sheetView tabSelected="1" workbookViewId="0">
      <pane ySplit="1" topLeftCell="A2" activePane="bottomLeft" state="frozen"/>
      <selection pane="bottomLeft" activeCell="A37" sqref="A37"/>
    </sheetView>
  </sheetViews>
  <sheetFormatPr baseColWidth="10" defaultColWidth="14.42578125" defaultRowHeight="15" customHeight="1" x14ac:dyDescent="0.25"/>
  <cols>
    <col min="1" max="1" width="27.5703125" style="63" customWidth="1"/>
    <col min="2" max="2" width="37.42578125" style="63" customWidth="1"/>
    <col min="3" max="3" width="22.140625" style="63" customWidth="1"/>
    <col min="4" max="5" width="24.7109375" style="63" customWidth="1"/>
    <col min="6" max="6" width="23" style="63" customWidth="1"/>
    <col min="7" max="7" width="21.28515625" style="63" customWidth="1"/>
    <col min="8" max="8" width="31.140625" style="63" customWidth="1"/>
    <col min="9" max="9" width="34.28515625" style="63" customWidth="1"/>
    <col min="10" max="10" width="22.28515625" style="63" customWidth="1"/>
    <col min="11" max="11" width="25.5703125" style="63" customWidth="1"/>
    <col min="12" max="12" width="20.7109375" style="63" customWidth="1"/>
    <col min="13" max="13" width="27.140625" style="63" customWidth="1"/>
    <col min="14" max="30" width="10.7109375" style="63" customWidth="1"/>
    <col min="31" max="16384" width="14.42578125" style="63"/>
  </cols>
  <sheetData>
    <row r="1" spans="1:30" x14ac:dyDescent="0.25">
      <c r="A1" s="73" t="s">
        <v>0</v>
      </c>
      <c r="B1" s="74" t="s">
        <v>1</v>
      </c>
      <c r="C1" s="74" t="s">
        <v>2</v>
      </c>
      <c r="D1" s="74" t="s">
        <v>3</v>
      </c>
      <c r="E1" s="75" t="s">
        <v>4</v>
      </c>
      <c r="F1" s="74" t="s">
        <v>5</v>
      </c>
      <c r="G1" s="74" t="s">
        <v>6</v>
      </c>
      <c r="H1" s="75" t="s">
        <v>7</v>
      </c>
      <c r="I1" s="74" t="s">
        <v>8</v>
      </c>
      <c r="J1" s="74" t="s">
        <v>9</v>
      </c>
      <c r="K1" s="74" t="s">
        <v>10</v>
      </c>
      <c r="L1" s="74" t="s">
        <v>11</v>
      </c>
      <c r="M1" s="74" t="s">
        <v>12</v>
      </c>
    </row>
    <row r="2" spans="1:30" x14ac:dyDescent="0.25">
      <c r="A2" s="78" t="s">
        <v>13</v>
      </c>
      <c r="B2" s="65" t="s">
        <v>14</v>
      </c>
      <c r="C2" s="66">
        <v>45251</v>
      </c>
      <c r="D2" s="65" t="s">
        <v>15</v>
      </c>
      <c r="E2" s="77" t="s">
        <v>16</v>
      </c>
      <c r="F2" s="66">
        <v>45260</v>
      </c>
      <c r="G2" s="65" t="s">
        <v>17</v>
      </c>
      <c r="H2" s="65" t="s">
        <v>18</v>
      </c>
      <c r="I2" s="65" t="s">
        <v>19</v>
      </c>
      <c r="J2" s="65" t="s">
        <v>20</v>
      </c>
      <c r="K2" s="65"/>
      <c r="L2" s="65" t="s">
        <v>21</v>
      </c>
      <c r="M2" s="67">
        <f>('DATA 2023'!C2+'DATA 2023'!F2+'DATA 2023'!G2)/3</f>
        <v>1</v>
      </c>
    </row>
    <row r="3" spans="1:30" x14ac:dyDescent="0.25">
      <c r="A3" s="78" t="s">
        <v>13</v>
      </c>
      <c r="B3" s="65" t="s">
        <v>22</v>
      </c>
      <c r="C3" s="66">
        <v>45236</v>
      </c>
      <c r="D3" s="65" t="s">
        <v>23</v>
      </c>
      <c r="E3" s="77" t="s">
        <v>24</v>
      </c>
      <c r="F3" s="66">
        <v>45537</v>
      </c>
      <c r="G3" s="65" t="s">
        <v>17</v>
      </c>
      <c r="H3" s="65" t="s">
        <v>25</v>
      </c>
      <c r="I3" s="65" t="s">
        <v>19</v>
      </c>
      <c r="J3" s="65" t="s">
        <v>26</v>
      </c>
      <c r="K3" s="65" t="s">
        <v>27</v>
      </c>
      <c r="L3" s="65" t="s">
        <v>21</v>
      </c>
      <c r="M3" s="67">
        <f>('DATA 2023'!C3+'DATA 2023'!F3+'DATA 2023'!G3)/3</f>
        <v>0.83333333333333337</v>
      </c>
    </row>
    <row r="4" spans="1:30" x14ac:dyDescent="0.25">
      <c r="A4" s="78" t="s">
        <v>13</v>
      </c>
      <c r="B4" s="65" t="s">
        <v>28</v>
      </c>
      <c r="C4" s="66">
        <v>45238</v>
      </c>
      <c r="D4" s="65" t="s">
        <v>15</v>
      </c>
      <c r="E4" s="77" t="s">
        <v>29</v>
      </c>
      <c r="F4" s="66">
        <v>45506</v>
      </c>
      <c r="G4" s="65" t="s">
        <v>30</v>
      </c>
      <c r="H4" s="65" t="s">
        <v>31</v>
      </c>
      <c r="I4" s="65" t="s">
        <v>32</v>
      </c>
      <c r="J4" s="65" t="s">
        <v>26</v>
      </c>
      <c r="K4" s="65" t="s">
        <v>27</v>
      </c>
      <c r="L4" s="65" t="s">
        <v>33</v>
      </c>
      <c r="M4" s="67">
        <f>('DATA 2023'!C4+'DATA 2023'!F4+'DATA 2023'!G4)/3</f>
        <v>0.25</v>
      </c>
      <c r="Y4" s="68"/>
      <c r="Z4" s="68"/>
      <c r="AA4" s="68"/>
      <c r="AB4" s="68"/>
      <c r="AC4" s="68"/>
      <c r="AD4" s="68"/>
    </row>
    <row r="5" spans="1:30" x14ac:dyDescent="0.25">
      <c r="A5" s="78" t="s">
        <v>13</v>
      </c>
      <c r="B5" s="65" t="s">
        <v>34</v>
      </c>
      <c r="C5" s="66">
        <v>45259</v>
      </c>
      <c r="D5" s="65" t="s">
        <v>35</v>
      </c>
      <c r="E5" s="77" t="s">
        <v>36</v>
      </c>
      <c r="F5" s="65"/>
      <c r="G5" s="65"/>
      <c r="H5" s="65"/>
      <c r="I5" s="65"/>
      <c r="J5" s="65"/>
      <c r="K5" s="65" t="s">
        <v>27</v>
      </c>
      <c r="L5" s="65"/>
      <c r="M5" s="67">
        <f>('DATA 2023'!C5+'DATA 2023'!F5+'DATA 2023'!G5)/3</f>
        <v>0</v>
      </c>
    </row>
    <row r="6" spans="1:30" x14ac:dyDescent="0.25">
      <c r="A6" s="78" t="s">
        <v>13</v>
      </c>
      <c r="B6" s="65" t="s">
        <v>37</v>
      </c>
      <c r="C6" s="66">
        <v>45259</v>
      </c>
      <c r="D6" s="65" t="s">
        <v>35</v>
      </c>
      <c r="E6" s="77" t="s">
        <v>38</v>
      </c>
      <c r="F6" s="65"/>
      <c r="G6" s="65"/>
      <c r="H6" s="65"/>
      <c r="I6" s="65"/>
      <c r="J6" s="65"/>
      <c r="K6" s="66">
        <v>45475</v>
      </c>
      <c r="L6" s="65"/>
      <c r="M6" s="67">
        <f>('DATA 2023'!C6+'DATA 2023'!F6+'DATA 2023'!G6)/3</f>
        <v>0</v>
      </c>
    </row>
    <row r="7" spans="1:30" x14ac:dyDescent="0.25">
      <c r="A7" s="78" t="s">
        <v>13</v>
      </c>
      <c r="B7" s="65" t="s">
        <v>39</v>
      </c>
      <c r="C7" s="66">
        <v>45259</v>
      </c>
      <c r="D7" s="65" t="s">
        <v>35</v>
      </c>
      <c r="E7" s="77" t="s">
        <v>40</v>
      </c>
      <c r="F7" s="65"/>
      <c r="G7" s="65"/>
      <c r="H7" s="65"/>
      <c r="I7" s="65"/>
      <c r="J7" s="65"/>
      <c r="K7" s="65" t="s">
        <v>27</v>
      </c>
      <c r="L7" s="65"/>
      <c r="M7" s="67">
        <f>('DATA 2023'!C7+'DATA 2023'!F7+'DATA 2023'!G7)/3</f>
        <v>0</v>
      </c>
    </row>
    <row r="8" spans="1:30" x14ac:dyDescent="0.25">
      <c r="A8" s="78" t="s">
        <v>13</v>
      </c>
      <c r="B8" s="65" t="s">
        <v>41</v>
      </c>
      <c r="C8" s="66">
        <v>45236</v>
      </c>
      <c r="D8" s="65" t="s">
        <v>23</v>
      </c>
      <c r="E8" s="77" t="s">
        <v>42</v>
      </c>
      <c r="F8" s="65"/>
      <c r="G8" s="65"/>
      <c r="H8" s="65"/>
      <c r="I8" s="65"/>
      <c r="J8" s="65"/>
      <c r="K8" s="65" t="s">
        <v>27</v>
      </c>
      <c r="L8" s="65"/>
      <c r="M8" s="67">
        <f>('DATA 2023'!C8+'DATA 2023'!F8+'DATA 2023'!G8)/3</f>
        <v>0</v>
      </c>
    </row>
    <row r="9" spans="1:30" x14ac:dyDescent="0.25">
      <c r="A9" s="78" t="s">
        <v>13</v>
      </c>
      <c r="B9" s="65" t="s">
        <v>43</v>
      </c>
      <c r="C9" s="66">
        <v>45217</v>
      </c>
      <c r="D9" s="65" t="s">
        <v>44</v>
      </c>
      <c r="E9" s="77" t="s">
        <v>45</v>
      </c>
      <c r="F9" s="66">
        <v>45345</v>
      </c>
      <c r="G9" s="65" t="s">
        <v>17</v>
      </c>
      <c r="H9" s="65" t="s">
        <v>46</v>
      </c>
      <c r="I9" s="65" t="s">
        <v>19</v>
      </c>
      <c r="J9" s="65" t="s">
        <v>26</v>
      </c>
      <c r="K9" s="65" t="s">
        <v>27</v>
      </c>
      <c r="L9" s="65" t="s">
        <v>21</v>
      </c>
      <c r="M9" s="67">
        <f>('DATA 2023'!C9+'DATA 2023'!F9+'DATA 2023'!G9)/3</f>
        <v>0.83333333333333337</v>
      </c>
    </row>
    <row r="10" spans="1:30" x14ac:dyDescent="0.25">
      <c r="A10" s="78" t="s">
        <v>13</v>
      </c>
      <c r="B10" s="65" t="s">
        <v>47</v>
      </c>
      <c r="C10" s="66">
        <v>45217</v>
      </c>
      <c r="D10" s="65" t="s">
        <v>44</v>
      </c>
      <c r="E10" s="77" t="s">
        <v>48</v>
      </c>
      <c r="F10" s="66">
        <v>44938</v>
      </c>
      <c r="G10" s="65" t="s">
        <v>17</v>
      </c>
      <c r="H10" s="65" t="s">
        <v>49</v>
      </c>
      <c r="I10" s="65" t="s">
        <v>19</v>
      </c>
      <c r="J10" s="65" t="s">
        <v>26</v>
      </c>
      <c r="K10" s="65"/>
      <c r="L10" s="65" t="s">
        <v>21</v>
      </c>
      <c r="M10" s="67">
        <f>('DATA 2023'!C10+'DATA 2023'!F10+'DATA 2023'!G10)/3</f>
        <v>0.83333333333333337</v>
      </c>
    </row>
    <row r="11" spans="1:30" x14ac:dyDescent="0.25">
      <c r="A11" s="78" t="s">
        <v>13</v>
      </c>
      <c r="B11" s="65" t="s">
        <v>50</v>
      </c>
      <c r="C11" s="66">
        <v>45218</v>
      </c>
      <c r="D11" s="69" t="s">
        <v>15</v>
      </c>
      <c r="E11" s="77" t="s">
        <v>51</v>
      </c>
      <c r="F11" s="66">
        <v>44937</v>
      </c>
      <c r="G11" s="65" t="s">
        <v>17</v>
      </c>
      <c r="H11" s="65" t="s">
        <v>52</v>
      </c>
      <c r="I11" s="65" t="s">
        <v>19</v>
      </c>
      <c r="J11" s="65" t="s">
        <v>20</v>
      </c>
      <c r="K11" s="65"/>
      <c r="L11" s="65" t="s">
        <v>21</v>
      </c>
      <c r="M11" s="67">
        <f>('DATA 2023'!C11+'DATA 2023'!F11+'DATA 2023'!G11)/3</f>
        <v>1</v>
      </c>
    </row>
    <row r="12" spans="1:30" x14ac:dyDescent="0.25">
      <c r="A12" s="78" t="s">
        <v>13</v>
      </c>
      <c r="B12" s="65" t="s">
        <v>53</v>
      </c>
      <c r="C12" s="66">
        <v>45239</v>
      </c>
      <c r="D12" s="65" t="s">
        <v>15</v>
      </c>
      <c r="E12" s="77" t="s">
        <v>54</v>
      </c>
      <c r="F12" s="66" t="s">
        <v>55</v>
      </c>
      <c r="G12" s="65" t="s">
        <v>30</v>
      </c>
      <c r="H12" s="65" t="s">
        <v>56</v>
      </c>
      <c r="I12" s="65" t="s">
        <v>19</v>
      </c>
      <c r="J12" s="65" t="s">
        <v>20</v>
      </c>
      <c r="K12" s="65"/>
      <c r="L12" s="65" t="s">
        <v>33</v>
      </c>
      <c r="M12" s="67">
        <f>('DATA 2023'!C12+'DATA 2023'!F12+'DATA 2023'!G12)/3</f>
        <v>0.58333333333333337</v>
      </c>
    </row>
    <row r="13" spans="1:30" x14ac:dyDescent="0.25">
      <c r="A13" s="78" t="s">
        <v>13</v>
      </c>
      <c r="B13" s="65" t="s">
        <v>57</v>
      </c>
      <c r="C13" s="66">
        <v>45222</v>
      </c>
      <c r="D13" s="65" t="s">
        <v>15</v>
      </c>
      <c r="E13" s="77" t="s">
        <v>58</v>
      </c>
      <c r="F13" s="66" t="s">
        <v>59</v>
      </c>
      <c r="G13" s="65" t="s">
        <v>17</v>
      </c>
      <c r="H13" s="65" t="s">
        <v>60</v>
      </c>
      <c r="I13" s="65" t="s">
        <v>19</v>
      </c>
      <c r="J13" s="65" t="s">
        <v>20</v>
      </c>
      <c r="K13" s="65"/>
      <c r="L13" s="65" t="s">
        <v>21</v>
      </c>
      <c r="M13" s="67">
        <f>('DATA 2023'!C13+'DATA 2023'!F13+'DATA 2023'!G13)/3</f>
        <v>1</v>
      </c>
    </row>
    <row r="14" spans="1:30" x14ac:dyDescent="0.25">
      <c r="A14" s="78" t="s">
        <v>13</v>
      </c>
      <c r="B14" s="65" t="s">
        <v>61</v>
      </c>
      <c r="C14" s="66">
        <v>45236</v>
      </c>
      <c r="D14" s="65" t="s">
        <v>23</v>
      </c>
      <c r="E14" s="77" t="s">
        <v>62</v>
      </c>
      <c r="F14" s="65"/>
      <c r="G14" s="65"/>
      <c r="H14" s="65"/>
      <c r="I14" s="65"/>
      <c r="J14" s="65"/>
      <c r="K14" s="65" t="s">
        <v>27</v>
      </c>
      <c r="L14" s="65"/>
      <c r="M14" s="67">
        <f>('DATA 2023'!C14+'DATA 2023'!F14+'DATA 2023'!G14)/3</f>
        <v>0</v>
      </c>
    </row>
    <row r="15" spans="1:30" x14ac:dyDescent="0.25">
      <c r="A15" s="78" t="s">
        <v>13</v>
      </c>
      <c r="B15" s="65" t="s">
        <v>63</v>
      </c>
      <c r="C15" s="66">
        <v>45237</v>
      </c>
      <c r="D15" s="65" t="s">
        <v>15</v>
      </c>
      <c r="E15" s="77" t="s">
        <v>64</v>
      </c>
      <c r="F15" s="66">
        <v>45244</v>
      </c>
      <c r="G15" s="65" t="s">
        <v>30</v>
      </c>
      <c r="H15" s="65" t="s">
        <v>65</v>
      </c>
      <c r="I15" s="65" t="s">
        <v>32</v>
      </c>
      <c r="J15" s="65" t="s">
        <v>20</v>
      </c>
      <c r="K15" s="65"/>
      <c r="L15" s="65" t="s">
        <v>33</v>
      </c>
      <c r="M15" s="67">
        <f>('DATA 2023'!C15+'DATA 2023'!F15+'DATA 2023'!G15)/3</f>
        <v>0.41666666666666669</v>
      </c>
    </row>
    <row r="16" spans="1:30" x14ac:dyDescent="0.25">
      <c r="A16" s="78" t="s">
        <v>13</v>
      </c>
      <c r="B16" s="65" t="s">
        <v>66</v>
      </c>
      <c r="C16" s="66">
        <v>45218</v>
      </c>
      <c r="D16" s="65" t="s">
        <v>15</v>
      </c>
      <c r="E16" s="77" t="s">
        <v>67</v>
      </c>
      <c r="F16" s="65"/>
      <c r="G16" s="65"/>
      <c r="H16" s="65"/>
      <c r="I16" s="65"/>
      <c r="J16" s="65"/>
      <c r="K16" s="65" t="s">
        <v>27</v>
      </c>
      <c r="L16" s="65"/>
      <c r="M16" s="67">
        <f>('DATA 2023'!C16+'DATA 2023'!F16+'DATA 2023'!G16)/3</f>
        <v>0</v>
      </c>
    </row>
    <row r="17" spans="1:30" x14ac:dyDescent="0.25">
      <c r="A17" s="78" t="s">
        <v>13</v>
      </c>
      <c r="B17" s="65" t="s">
        <v>68</v>
      </c>
      <c r="C17" s="66">
        <v>45259</v>
      </c>
      <c r="D17" s="65" t="s">
        <v>35</v>
      </c>
      <c r="E17" s="77" t="s">
        <v>69</v>
      </c>
      <c r="F17" s="65"/>
      <c r="G17" s="65"/>
      <c r="H17" s="65"/>
      <c r="I17" s="65"/>
      <c r="J17" s="65"/>
      <c r="K17" s="65" t="s">
        <v>27</v>
      </c>
      <c r="L17" s="65"/>
      <c r="M17" s="67">
        <f>('DATA 2023'!C17+'DATA 2023'!F17+'DATA 2023'!G17)/3</f>
        <v>0</v>
      </c>
    </row>
    <row r="18" spans="1:30" x14ac:dyDescent="0.25">
      <c r="A18" s="78" t="s">
        <v>13</v>
      </c>
      <c r="B18" s="65" t="s">
        <v>70</v>
      </c>
      <c r="C18" s="66">
        <v>45259</v>
      </c>
      <c r="D18" s="65" t="s">
        <v>35</v>
      </c>
      <c r="E18" s="77" t="s">
        <v>71</v>
      </c>
      <c r="F18" s="65"/>
      <c r="G18" s="65"/>
      <c r="H18" s="65"/>
      <c r="I18" s="65"/>
      <c r="J18" s="65"/>
      <c r="K18" s="65" t="s">
        <v>27</v>
      </c>
      <c r="L18" s="65"/>
      <c r="M18" s="67">
        <f>('DATA 2023'!C18+'DATA 2023'!F18+'DATA 2023'!G18)/3</f>
        <v>0</v>
      </c>
    </row>
    <row r="19" spans="1:30" x14ac:dyDescent="0.25">
      <c r="A19" s="78" t="s">
        <v>13</v>
      </c>
      <c r="B19" s="65" t="s">
        <v>72</v>
      </c>
      <c r="C19" s="66">
        <v>45219</v>
      </c>
      <c r="D19" s="65" t="s">
        <v>15</v>
      </c>
      <c r="E19" s="77" t="s">
        <v>73</v>
      </c>
      <c r="F19" s="66">
        <v>45237</v>
      </c>
      <c r="G19" s="65" t="s">
        <v>17</v>
      </c>
      <c r="H19" s="65" t="s">
        <v>74</v>
      </c>
      <c r="I19" s="65" t="s">
        <v>19</v>
      </c>
      <c r="J19" s="65" t="s">
        <v>20</v>
      </c>
      <c r="K19" s="65"/>
      <c r="L19" s="65" t="s">
        <v>21</v>
      </c>
      <c r="M19" s="67">
        <f>('DATA 2023'!C19+'DATA 2023'!F19+'DATA 2023'!G19)/3</f>
        <v>1</v>
      </c>
    </row>
    <row r="20" spans="1:30" x14ac:dyDescent="0.25">
      <c r="A20" s="78" t="s">
        <v>13</v>
      </c>
      <c r="B20" s="65" t="s">
        <v>75</v>
      </c>
      <c r="C20" s="66">
        <v>45219</v>
      </c>
      <c r="D20" s="65" t="s">
        <v>15</v>
      </c>
      <c r="E20" s="77" t="s">
        <v>76</v>
      </c>
      <c r="F20" s="66">
        <v>45506</v>
      </c>
      <c r="G20" s="65" t="s">
        <v>17</v>
      </c>
      <c r="H20" s="65" t="s">
        <v>77</v>
      </c>
      <c r="I20" s="65" t="s">
        <v>19</v>
      </c>
      <c r="J20" s="65" t="s">
        <v>26</v>
      </c>
      <c r="K20" s="65" t="s">
        <v>27</v>
      </c>
      <c r="L20" s="65" t="s">
        <v>21</v>
      </c>
      <c r="M20" s="67">
        <f>('DATA 2023'!C20+'DATA 2023'!F20+'DATA 2023'!G20)/3</f>
        <v>0.83333333333333337</v>
      </c>
    </row>
    <row r="21" spans="1:30" ht="15.75" customHeight="1" x14ac:dyDescent="0.25">
      <c r="A21" s="78" t="s">
        <v>13</v>
      </c>
      <c r="B21" s="65" t="s">
        <v>78</v>
      </c>
      <c r="C21" s="66">
        <v>45217</v>
      </c>
      <c r="D21" s="65" t="s">
        <v>44</v>
      </c>
      <c r="E21" s="77" t="s">
        <v>79</v>
      </c>
      <c r="F21" s="65"/>
      <c r="G21" s="65"/>
      <c r="H21" s="65"/>
      <c r="I21" s="65"/>
      <c r="J21" s="65"/>
      <c r="K21" s="65" t="s">
        <v>27</v>
      </c>
      <c r="L21" s="65"/>
      <c r="M21" s="67">
        <f>('DATA 2023'!C21+'DATA 2023'!F21+'DATA 2023'!G21)/3</f>
        <v>0</v>
      </c>
    </row>
    <row r="22" spans="1:30" ht="15.75" customHeight="1" x14ac:dyDescent="0.25">
      <c r="A22" s="78" t="s">
        <v>13</v>
      </c>
      <c r="B22" s="65" t="s">
        <v>80</v>
      </c>
      <c r="C22" s="66">
        <v>45236</v>
      </c>
      <c r="D22" s="65" t="s">
        <v>23</v>
      </c>
      <c r="E22" s="77" t="s">
        <v>81</v>
      </c>
      <c r="F22" s="65" t="s">
        <v>82</v>
      </c>
      <c r="G22" s="65" t="s">
        <v>30</v>
      </c>
      <c r="H22" s="65" t="s">
        <v>83</v>
      </c>
      <c r="I22" s="65" t="s">
        <v>19</v>
      </c>
      <c r="J22" s="65" t="s">
        <v>26</v>
      </c>
      <c r="K22" s="65" t="s">
        <v>27</v>
      </c>
      <c r="L22" s="65" t="s">
        <v>33</v>
      </c>
      <c r="M22" s="67">
        <f>('DATA 2023'!C22+'DATA 2023'!F22+'DATA 2023'!G22)/3</f>
        <v>0.41666666666666669</v>
      </c>
    </row>
    <row r="23" spans="1:30" ht="15.75" customHeight="1" x14ac:dyDescent="0.25">
      <c r="A23" s="78" t="s">
        <v>13</v>
      </c>
      <c r="B23" s="65" t="s">
        <v>84</v>
      </c>
      <c r="C23" s="66">
        <v>45218</v>
      </c>
      <c r="D23" s="65" t="s">
        <v>15</v>
      </c>
      <c r="E23" s="77" t="s">
        <v>85</v>
      </c>
      <c r="F23" s="65"/>
      <c r="G23" s="65"/>
      <c r="H23" s="65"/>
      <c r="I23" s="65"/>
      <c r="J23" s="65"/>
      <c r="K23" s="65" t="s">
        <v>27</v>
      </c>
      <c r="L23" s="65"/>
      <c r="M23" s="67">
        <f>('DATA 2023'!C23+'DATA 2023'!F23+'DATA 2023'!G23)/3</f>
        <v>0</v>
      </c>
    </row>
    <row r="24" spans="1:30" ht="15.75" customHeight="1" x14ac:dyDescent="0.25">
      <c r="A24" s="78" t="s">
        <v>13</v>
      </c>
      <c r="B24" s="65" t="s">
        <v>86</v>
      </c>
      <c r="C24" s="66">
        <v>45236</v>
      </c>
      <c r="D24" s="65" t="s">
        <v>23</v>
      </c>
      <c r="E24" s="77" t="s">
        <v>87</v>
      </c>
      <c r="F24" s="65"/>
      <c r="G24" s="65"/>
      <c r="H24" s="65"/>
      <c r="I24" s="65"/>
      <c r="J24" s="65"/>
      <c r="K24" s="65" t="s">
        <v>27</v>
      </c>
      <c r="L24" s="65"/>
      <c r="M24" s="67">
        <f>('DATA 2023'!C24+'DATA 2023'!F24+'DATA 2023'!G24)/3</f>
        <v>0</v>
      </c>
    </row>
    <row r="25" spans="1:30" ht="15.75" customHeight="1" x14ac:dyDescent="0.25">
      <c r="A25" s="78" t="s">
        <v>13</v>
      </c>
      <c r="B25" s="65" t="s">
        <v>88</v>
      </c>
      <c r="C25" s="66">
        <v>45259</v>
      </c>
      <c r="D25" s="65" t="s">
        <v>35</v>
      </c>
      <c r="E25" s="77" t="s">
        <v>89</v>
      </c>
      <c r="F25" s="65"/>
      <c r="G25" s="65"/>
      <c r="H25" s="65"/>
      <c r="I25" s="65"/>
      <c r="J25" s="65"/>
      <c r="K25" s="65" t="s">
        <v>27</v>
      </c>
      <c r="L25" s="65"/>
      <c r="M25" s="67">
        <f>('DATA 2023'!C25+'DATA 2023'!F25+'DATA 2023'!G25)/3</f>
        <v>0</v>
      </c>
    </row>
    <row r="26" spans="1:30" ht="15.75" customHeight="1" x14ac:dyDescent="0.25">
      <c r="A26" s="78" t="s">
        <v>13</v>
      </c>
      <c r="B26" s="65" t="s">
        <v>90</v>
      </c>
      <c r="C26" s="66">
        <v>45237</v>
      </c>
      <c r="D26" s="65" t="s">
        <v>15</v>
      </c>
      <c r="E26" s="77" t="s">
        <v>91</v>
      </c>
      <c r="F26" s="65" t="s">
        <v>92</v>
      </c>
      <c r="G26" s="65" t="s">
        <v>17</v>
      </c>
      <c r="H26" s="65" t="s">
        <v>93</v>
      </c>
      <c r="I26" s="65" t="s">
        <v>19</v>
      </c>
      <c r="J26" s="65" t="s">
        <v>26</v>
      </c>
      <c r="K26" s="65" t="s">
        <v>27</v>
      </c>
      <c r="L26" s="65" t="s">
        <v>21</v>
      </c>
      <c r="M26" s="67">
        <f>('DATA 2023'!C26+'DATA 2023'!F26+'DATA 2023'!G26)/3</f>
        <v>0.83333333333333337</v>
      </c>
    </row>
    <row r="27" spans="1:30" ht="15.75" customHeight="1" x14ac:dyDescent="0.25">
      <c r="A27" s="78" t="s">
        <v>13</v>
      </c>
      <c r="B27" s="65" t="s">
        <v>94</v>
      </c>
      <c r="C27" s="66">
        <v>45259</v>
      </c>
      <c r="D27" s="65" t="s">
        <v>35</v>
      </c>
      <c r="E27" s="77" t="s">
        <v>95</v>
      </c>
      <c r="F27" s="65"/>
      <c r="G27" s="65"/>
      <c r="H27" s="65"/>
      <c r="I27" s="65"/>
      <c r="J27" s="65"/>
      <c r="K27" s="65" t="s">
        <v>27</v>
      </c>
      <c r="L27" s="65"/>
      <c r="M27" s="67">
        <f>('DATA 2023'!C27+'DATA 2023'!F27+'DATA 2023'!G27)/3</f>
        <v>0</v>
      </c>
    </row>
    <row r="28" spans="1:30" ht="15.75" customHeight="1" x14ac:dyDescent="0.25">
      <c r="A28" s="78" t="s">
        <v>13</v>
      </c>
      <c r="B28" s="65" t="s">
        <v>96</v>
      </c>
      <c r="C28" s="66">
        <v>45259</v>
      </c>
      <c r="D28" s="65" t="s">
        <v>35</v>
      </c>
      <c r="E28" s="77" t="s">
        <v>97</v>
      </c>
      <c r="F28" s="66">
        <v>45415</v>
      </c>
      <c r="G28" s="65" t="s">
        <v>30</v>
      </c>
      <c r="H28" s="65" t="s">
        <v>98</v>
      </c>
      <c r="I28" s="65" t="s">
        <v>19</v>
      </c>
      <c r="J28" s="65" t="s">
        <v>20</v>
      </c>
      <c r="K28" s="65" t="s">
        <v>27</v>
      </c>
      <c r="L28" s="65" t="s">
        <v>33</v>
      </c>
      <c r="M28" s="67">
        <f>('DATA 2023'!C28+'DATA 2023'!F28+'DATA 2023'!G28)/3</f>
        <v>0.58333333333333337</v>
      </c>
    </row>
    <row r="29" spans="1:30" ht="15.75" customHeight="1" x14ac:dyDescent="0.25">
      <c r="A29" s="78" t="s">
        <v>13</v>
      </c>
      <c r="B29" s="65" t="s">
        <v>99</v>
      </c>
      <c r="C29" s="66">
        <v>45236</v>
      </c>
      <c r="D29" s="65" t="s">
        <v>23</v>
      </c>
      <c r="E29" s="77" t="s">
        <v>100</v>
      </c>
      <c r="F29" s="66">
        <v>45475</v>
      </c>
      <c r="G29" s="65" t="s">
        <v>17</v>
      </c>
      <c r="H29" s="65" t="s">
        <v>101</v>
      </c>
      <c r="I29" s="65" t="s">
        <v>19</v>
      </c>
      <c r="J29" s="65" t="s">
        <v>26</v>
      </c>
      <c r="K29" s="65" t="s">
        <v>27</v>
      </c>
      <c r="L29" s="65" t="s">
        <v>21</v>
      </c>
      <c r="M29" s="67">
        <f>('DATA 2023'!C29+'DATA 2023'!F29+'DATA 2023'!G29)/3</f>
        <v>0.83333333333333337</v>
      </c>
    </row>
    <row r="30" spans="1:30" ht="15.75" customHeight="1" x14ac:dyDescent="0.25">
      <c r="A30" s="78" t="s">
        <v>102</v>
      </c>
      <c r="B30" s="65" t="s">
        <v>103</v>
      </c>
      <c r="C30" s="66">
        <v>45212</v>
      </c>
      <c r="D30" s="65" t="s">
        <v>15</v>
      </c>
      <c r="E30" s="65" t="s">
        <v>104</v>
      </c>
      <c r="F30" s="66">
        <v>45366</v>
      </c>
      <c r="G30" s="65" t="s">
        <v>17</v>
      </c>
      <c r="H30" s="65" t="s">
        <v>105</v>
      </c>
      <c r="I30" s="65" t="s">
        <v>19</v>
      </c>
      <c r="J30" s="65" t="s">
        <v>26</v>
      </c>
      <c r="K30" s="120" t="s">
        <v>106</v>
      </c>
      <c r="L30" s="65" t="s">
        <v>21</v>
      </c>
      <c r="M30" s="67">
        <f>('DATA 2023'!C30+'DATA 2023'!F30+'DATA 2023'!G30)/3</f>
        <v>0.83333333333333337</v>
      </c>
      <c r="Y30" s="68"/>
      <c r="Z30" s="68"/>
      <c r="AA30" s="68"/>
      <c r="AB30" s="68"/>
      <c r="AC30" s="68"/>
      <c r="AD30" s="68"/>
    </row>
    <row r="31" spans="1:30" ht="15.75" customHeight="1" x14ac:dyDescent="0.25">
      <c r="F31" s="71"/>
      <c r="K31" s="71"/>
    </row>
    <row r="32" spans="1:30" ht="15.75" customHeight="1" x14ac:dyDescent="0.25">
      <c r="F32" s="71"/>
      <c r="K32" s="71"/>
    </row>
    <row r="33" spans="6:11" ht="15.75" customHeight="1" x14ac:dyDescent="0.25">
      <c r="F33" s="71"/>
      <c r="K33" s="71"/>
    </row>
    <row r="34" spans="6:11" ht="15.75" customHeight="1" x14ac:dyDescent="0.25">
      <c r="F34" s="71"/>
      <c r="K34" s="71"/>
    </row>
    <row r="35" spans="6:11" ht="15.75" customHeight="1" x14ac:dyDescent="0.25">
      <c r="F35" s="71"/>
      <c r="K35" s="71"/>
    </row>
    <row r="36" spans="6:11" ht="15.75" customHeight="1" x14ac:dyDescent="0.25">
      <c r="F36" s="71"/>
      <c r="K36" s="71"/>
    </row>
    <row r="37" spans="6:11" ht="15.75" customHeight="1" x14ac:dyDescent="0.25">
      <c r="F37" s="71"/>
      <c r="K37" s="71"/>
    </row>
    <row r="38" spans="6:11" ht="15.75" customHeight="1" x14ac:dyDescent="0.25">
      <c r="F38" s="71"/>
      <c r="K38" s="71"/>
    </row>
    <row r="39" spans="6:11" ht="15.75" customHeight="1" x14ac:dyDescent="0.25">
      <c r="F39" s="71"/>
      <c r="K39" s="71"/>
    </row>
    <row r="40" spans="6:11" ht="15.75" customHeight="1" x14ac:dyDescent="0.25">
      <c r="F40" s="71"/>
      <c r="K40" s="71"/>
    </row>
    <row r="41" spans="6:11" ht="15.75" customHeight="1" x14ac:dyDescent="0.25">
      <c r="F41" s="71"/>
      <c r="K41" s="71"/>
    </row>
    <row r="42" spans="6:11" ht="15.75" customHeight="1" x14ac:dyDescent="0.25">
      <c r="F42" s="71"/>
      <c r="K42" s="71"/>
    </row>
    <row r="43" spans="6:11" ht="15.75" customHeight="1" x14ac:dyDescent="0.25">
      <c r="F43" s="71"/>
      <c r="K43" s="71"/>
    </row>
    <row r="44" spans="6:11" ht="15.75" customHeight="1" x14ac:dyDescent="0.25">
      <c r="F44" s="71"/>
      <c r="K44" s="71"/>
    </row>
    <row r="45" spans="6:11" ht="15.75" customHeight="1" x14ac:dyDescent="0.25">
      <c r="F45" s="71"/>
      <c r="K45" s="71"/>
    </row>
    <row r="46" spans="6:11" ht="15.75" customHeight="1" x14ac:dyDescent="0.25">
      <c r="F46" s="71"/>
      <c r="K46" s="71"/>
    </row>
    <row r="47" spans="6:11" ht="15.75" customHeight="1" x14ac:dyDescent="0.25">
      <c r="F47" s="71"/>
      <c r="K47" s="71"/>
    </row>
    <row r="48" spans="6:11" ht="15.75" customHeight="1" x14ac:dyDescent="0.25">
      <c r="F48" s="71"/>
      <c r="K48" s="71"/>
    </row>
    <row r="49" spans="6:11" ht="15.75" customHeight="1" x14ac:dyDescent="0.25">
      <c r="F49" s="71"/>
      <c r="K49" s="71"/>
    </row>
    <row r="50" spans="6:11" ht="15.75" customHeight="1" x14ac:dyDescent="0.25">
      <c r="F50" s="71"/>
      <c r="K50" s="71"/>
    </row>
    <row r="51" spans="6:11" ht="15.75" customHeight="1" x14ac:dyDescent="0.25">
      <c r="F51" s="71"/>
      <c r="K51" s="71"/>
    </row>
    <row r="52" spans="6:11" ht="15.75" customHeight="1" x14ac:dyDescent="0.25">
      <c r="F52" s="71"/>
      <c r="K52" s="71"/>
    </row>
    <row r="53" spans="6:11" ht="15.75" customHeight="1" x14ac:dyDescent="0.25">
      <c r="F53" s="71"/>
      <c r="K53" s="71"/>
    </row>
    <row r="54" spans="6:11" ht="15.75" customHeight="1" x14ac:dyDescent="0.25">
      <c r="F54" s="71"/>
      <c r="K54" s="71"/>
    </row>
    <row r="55" spans="6:11" ht="15.75" customHeight="1" x14ac:dyDescent="0.25">
      <c r="F55" s="71"/>
      <c r="K55" s="71"/>
    </row>
    <row r="56" spans="6:11" ht="15.75" customHeight="1" x14ac:dyDescent="0.25">
      <c r="F56" s="71"/>
      <c r="K56" s="71"/>
    </row>
    <row r="57" spans="6:11" ht="15.75" customHeight="1" x14ac:dyDescent="0.25">
      <c r="F57" s="71"/>
      <c r="K57" s="71"/>
    </row>
    <row r="58" spans="6:11" ht="15.75" customHeight="1" x14ac:dyDescent="0.25">
      <c r="F58" s="71"/>
      <c r="K58" s="71"/>
    </row>
    <row r="59" spans="6:11" ht="15.75" customHeight="1" x14ac:dyDescent="0.25">
      <c r="F59" s="71"/>
      <c r="K59" s="71"/>
    </row>
    <row r="60" spans="6:11" ht="15.75" customHeight="1" x14ac:dyDescent="0.25">
      <c r="F60" s="71"/>
      <c r="K60" s="71"/>
    </row>
    <row r="61" spans="6:11" ht="15.75" customHeight="1" x14ac:dyDescent="0.25">
      <c r="F61" s="71"/>
      <c r="K61" s="71"/>
    </row>
    <row r="62" spans="6:11" ht="15.75" customHeight="1" x14ac:dyDescent="0.25">
      <c r="F62" s="71"/>
      <c r="K62" s="71"/>
    </row>
    <row r="63" spans="6:11" ht="15.75" customHeight="1" x14ac:dyDescent="0.25">
      <c r="F63" s="71"/>
      <c r="K63" s="71"/>
    </row>
    <row r="64" spans="6:11" ht="15.75" customHeight="1" x14ac:dyDescent="0.25">
      <c r="F64" s="71"/>
      <c r="K64" s="71"/>
    </row>
    <row r="65" spans="6:11" ht="15.75" customHeight="1" x14ac:dyDescent="0.25">
      <c r="F65" s="71"/>
      <c r="K65" s="71"/>
    </row>
    <row r="66" spans="6:11" ht="15.75" customHeight="1" x14ac:dyDescent="0.25">
      <c r="F66" s="71"/>
      <c r="K66" s="71"/>
    </row>
    <row r="67" spans="6:11" ht="15.75" customHeight="1" x14ac:dyDescent="0.25">
      <c r="F67" s="71"/>
      <c r="K67" s="71"/>
    </row>
    <row r="68" spans="6:11" ht="15.75" customHeight="1" x14ac:dyDescent="0.25">
      <c r="F68" s="71"/>
      <c r="K68" s="71"/>
    </row>
    <row r="69" spans="6:11" ht="15.75" customHeight="1" x14ac:dyDescent="0.25">
      <c r="F69" s="71"/>
      <c r="K69" s="71"/>
    </row>
    <row r="70" spans="6:11" ht="15.75" customHeight="1" x14ac:dyDescent="0.25">
      <c r="F70" s="71"/>
      <c r="K70" s="71"/>
    </row>
    <row r="71" spans="6:11" ht="15.75" customHeight="1" x14ac:dyDescent="0.25">
      <c r="F71" s="71"/>
      <c r="K71" s="71"/>
    </row>
    <row r="72" spans="6:11" ht="15.75" customHeight="1" x14ac:dyDescent="0.25">
      <c r="F72" s="71"/>
      <c r="K72" s="71"/>
    </row>
    <row r="73" spans="6:11" ht="15.75" customHeight="1" x14ac:dyDescent="0.25">
      <c r="F73" s="71"/>
      <c r="K73" s="71"/>
    </row>
    <row r="74" spans="6:11" ht="15.75" customHeight="1" x14ac:dyDescent="0.25">
      <c r="F74" s="71"/>
      <c r="K74" s="71"/>
    </row>
    <row r="75" spans="6:11" ht="15.75" customHeight="1" x14ac:dyDescent="0.25">
      <c r="F75" s="71"/>
      <c r="K75" s="71"/>
    </row>
    <row r="76" spans="6:11" ht="15.75" customHeight="1" x14ac:dyDescent="0.25">
      <c r="F76" s="71"/>
      <c r="K76" s="71"/>
    </row>
    <row r="77" spans="6:11" ht="15.75" customHeight="1" x14ac:dyDescent="0.25">
      <c r="F77" s="71"/>
      <c r="K77" s="71"/>
    </row>
    <row r="78" spans="6:11" ht="15.75" customHeight="1" x14ac:dyDescent="0.25">
      <c r="F78" s="71"/>
      <c r="K78" s="71"/>
    </row>
    <row r="79" spans="6:11" ht="15.75" customHeight="1" x14ac:dyDescent="0.25">
      <c r="F79" s="71"/>
      <c r="K79" s="71"/>
    </row>
    <row r="80" spans="6:11" ht="15.75" customHeight="1" x14ac:dyDescent="0.25">
      <c r="F80" s="71"/>
      <c r="K80" s="71"/>
    </row>
    <row r="81" spans="6:11" ht="15.75" customHeight="1" x14ac:dyDescent="0.25">
      <c r="F81" s="71"/>
      <c r="K81" s="71"/>
    </row>
    <row r="82" spans="6:11" ht="15.75" customHeight="1" x14ac:dyDescent="0.25">
      <c r="F82" s="71"/>
      <c r="K82" s="71"/>
    </row>
    <row r="83" spans="6:11" ht="15.75" customHeight="1" x14ac:dyDescent="0.25">
      <c r="F83" s="71"/>
      <c r="K83" s="71"/>
    </row>
    <row r="84" spans="6:11" ht="15.75" customHeight="1" x14ac:dyDescent="0.25">
      <c r="F84" s="71"/>
      <c r="K84" s="71"/>
    </row>
    <row r="85" spans="6:11" ht="15.75" customHeight="1" x14ac:dyDescent="0.25">
      <c r="F85" s="71"/>
      <c r="K85" s="71"/>
    </row>
    <row r="86" spans="6:11" ht="15.75" customHeight="1" x14ac:dyDescent="0.25">
      <c r="F86" s="71"/>
      <c r="K86" s="71"/>
    </row>
    <row r="87" spans="6:11" ht="15.75" customHeight="1" x14ac:dyDescent="0.25">
      <c r="F87" s="71"/>
      <c r="K87" s="71"/>
    </row>
    <row r="88" spans="6:11" ht="15.75" customHeight="1" x14ac:dyDescent="0.25">
      <c r="F88" s="71"/>
      <c r="K88" s="71"/>
    </row>
    <row r="89" spans="6:11" ht="15.75" customHeight="1" x14ac:dyDescent="0.25">
      <c r="F89" s="71"/>
      <c r="K89" s="71"/>
    </row>
    <row r="90" spans="6:11" ht="15.75" customHeight="1" x14ac:dyDescent="0.25">
      <c r="F90" s="71"/>
      <c r="K90" s="71"/>
    </row>
    <row r="91" spans="6:11" ht="15.75" customHeight="1" x14ac:dyDescent="0.25">
      <c r="F91" s="71"/>
      <c r="K91" s="71"/>
    </row>
    <row r="92" spans="6:11" ht="15.75" customHeight="1" x14ac:dyDescent="0.25">
      <c r="F92" s="71"/>
      <c r="K92" s="71"/>
    </row>
    <row r="93" spans="6:11" ht="15.75" customHeight="1" x14ac:dyDescent="0.25">
      <c r="F93" s="71"/>
      <c r="K93" s="71"/>
    </row>
    <row r="94" spans="6:11" ht="15.75" customHeight="1" x14ac:dyDescent="0.25">
      <c r="F94" s="71"/>
      <c r="K94" s="71"/>
    </row>
    <row r="95" spans="6:11" ht="15.75" customHeight="1" x14ac:dyDescent="0.25">
      <c r="F95" s="71"/>
      <c r="K95" s="71"/>
    </row>
    <row r="96" spans="6:11" ht="15.75" customHeight="1" x14ac:dyDescent="0.25">
      <c r="F96" s="71"/>
      <c r="K96" s="71"/>
    </row>
    <row r="97" spans="6:11" ht="15.75" customHeight="1" x14ac:dyDescent="0.25">
      <c r="F97" s="71"/>
      <c r="K97" s="71"/>
    </row>
    <row r="98" spans="6:11" ht="15.75" customHeight="1" x14ac:dyDescent="0.25">
      <c r="F98" s="71"/>
      <c r="K98" s="71"/>
    </row>
    <row r="99" spans="6:11" ht="15.75" customHeight="1" x14ac:dyDescent="0.25">
      <c r="F99" s="71"/>
      <c r="K99" s="71"/>
    </row>
    <row r="100" spans="6:11" ht="15.75" customHeight="1" x14ac:dyDescent="0.25">
      <c r="F100" s="71"/>
      <c r="K100" s="71"/>
    </row>
    <row r="101" spans="6:11" ht="15.75" customHeight="1" x14ac:dyDescent="0.25">
      <c r="F101" s="71"/>
      <c r="K101" s="71"/>
    </row>
    <row r="102" spans="6:11" ht="15.75" customHeight="1" x14ac:dyDescent="0.25">
      <c r="F102" s="71"/>
      <c r="K102" s="71"/>
    </row>
    <row r="103" spans="6:11" ht="15.75" customHeight="1" x14ac:dyDescent="0.25">
      <c r="F103" s="71"/>
      <c r="K103" s="71"/>
    </row>
    <row r="104" spans="6:11" ht="15.75" customHeight="1" x14ac:dyDescent="0.25">
      <c r="F104" s="71"/>
      <c r="K104" s="71"/>
    </row>
    <row r="105" spans="6:11" ht="15.75" customHeight="1" x14ac:dyDescent="0.25">
      <c r="F105" s="71"/>
      <c r="K105" s="71"/>
    </row>
    <row r="106" spans="6:11" ht="15.75" customHeight="1" x14ac:dyDescent="0.25">
      <c r="F106" s="71"/>
      <c r="K106" s="71"/>
    </row>
    <row r="107" spans="6:11" ht="15.75" customHeight="1" x14ac:dyDescent="0.25">
      <c r="F107" s="71"/>
      <c r="K107" s="71"/>
    </row>
    <row r="108" spans="6:11" ht="15.75" customHeight="1" x14ac:dyDescent="0.25">
      <c r="F108" s="71"/>
      <c r="K108" s="71"/>
    </row>
    <row r="109" spans="6:11" ht="15.75" customHeight="1" x14ac:dyDescent="0.25">
      <c r="F109" s="71"/>
      <c r="K109" s="71"/>
    </row>
    <row r="110" spans="6:11" ht="15.75" customHeight="1" x14ac:dyDescent="0.25">
      <c r="F110" s="71"/>
      <c r="K110" s="71"/>
    </row>
    <row r="111" spans="6:11" ht="15.75" customHeight="1" x14ac:dyDescent="0.25">
      <c r="F111" s="71"/>
      <c r="K111" s="71"/>
    </row>
    <row r="112" spans="6:11" ht="15.75" customHeight="1" x14ac:dyDescent="0.25">
      <c r="F112" s="71"/>
      <c r="K112" s="71"/>
    </row>
    <row r="113" spans="6:11" ht="15.75" customHeight="1" x14ac:dyDescent="0.25">
      <c r="F113" s="71"/>
      <c r="K113" s="71"/>
    </row>
    <row r="114" spans="6:11" ht="15.75" customHeight="1" x14ac:dyDescent="0.25">
      <c r="F114" s="71"/>
      <c r="K114" s="71"/>
    </row>
    <row r="115" spans="6:11" ht="15.75" customHeight="1" x14ac:dyDescent="0.25">
      <c r="F115" s="71"/>
      <c r="K115" s="71"/>
    </row>
    <row r="116" spans="6:11" ht="15.75" customHeight="1" x14ac:dyDescent="0.25">
      <c r="F116" s="71"/>
      <c r="K116" s="71"/>
    </row>
    <row r="117" spans="6:11" ht="15.75" customHeight="1" x14ac:dyDescent="0.25">
      <c r="F117" s="71"/>
      <c r="K117" s="71"/>
    </row>
    <row r="118" spans="6:11" ht="15.75" customHeight="1" x14ac:dyDescent="0.25">
      <c r="F118" s="71"/>
      <c r="K118" s="71"/>
    </row>
    <row r="119" spans="6:11" ht="15.75" customHeight="1" x14ac:dyDescent="0.25">
      <c r="F119" s="71"/>
      <c r="K119" s="71"/>
    </row>
    <row r="120" spans="6:11" ht="15.75" customHeight="1" x14ac:dyDescent="0.25">
      <c r="F120" s="71"/>
      <c r="K120" s="71"/>
    </row>
    <row r="121" spans="6:11" ht="15.75" customHeight="1" x14ac:dyDescent="0.25">
      <c r="F121" s="71"/>
      <c r="K121" s="71"/>
    </row>
    <row r="122" spans="6:11" ht="15.75" customHeight="1" x14ac:dyDescent="0.25">
      <c r="F122" s="71"/>
      <c r="K122" s="71"/>
    </row>
    <row r="123" spans="6:11" ht="15.75" customHeight="1" x14ac:dyDescent="0.25">
      <c r="F123" s="71"/>
      <c r="K123" s="71"/>
    </row>
    <row r="124" spans="6:11" ht="15.75" customHeight="1" x14ac:dyDescent="0.25">
      <c r="F124" s="71"/>
      <c r="K124" s="71"/>
    </row>
    <row r="125" spans="6:11" ht="15.75" customHeight="1" x14ac:dyDescent="0.25">
      <c r="F125" s="71"/>
      <c r="K125" s="71"/>
    </row>
    <row r="126" spans="6:11" ht="15.75" customHeight="1" x14ac:dyDescent="0.25">
      <c r="F126" s="71"/>
      <c r="K126" s="71"/>
    </row>
    <row r="127" spans="6:11" ht="15.75" customHeight="1" x14ac:dyDescent="0.25">
      <c r="F127" s="71"/>
      <c r="K127" s="71"/>
    </row>
    <row r="128" spans="6:11" ht="15.75" customHeight="1" x14ac:dyDescent="0.25">
      <c r="F128" s="71"/>
      <c r="K128" s="71"/>
    </row>
    <row r="129" spans="6:11" ht="15.75" customHeight="1" x14ac:dyDescent="0.25">
      <c r="F129" s="71"/>
      <c r="K129" s="71"/>
    </row>
    <row r="130" spans="6:11" ht="15.75" customHeight="1" x14ac:dyDescent="0.25">
      <c r="F130" s="71"/>
      <c r="K130" s="71"/>
    </row>
    <row r="131" spans="6:11" ht="15.75" customHeight="1" x14ac:dyDescent="0.25">
      <c r="F131" s="71"/>
      <c r="K131" s="71"/>
    </row>
    <row r="132" spans="6:11" ht="15.75" customHeight="1" x14ac:dyDescent="0.25">
      <c r="F132" s="71"/>
      <c r="K132" s="71"/>
    </row>
    <row r="133" spans="6:11" ht="15.75" customHeight="1" x14ac:dyDescent="0.25">
      <c r="F133" s="71"/>
      <c r="K133" s="71"/>
    </row>
    <row r="134" spans="6:11" ht="15.75" customHeight="1" x14ac:dyDescent="0.25">
      <c r="F134" s="71"/>
      <c r="K134" s="71"/>
    </row>
    <row r="135" spans="6:11" ht="15.75" customHeight="1" x14ac:dyDescent="0.25">
      <c r="F135" s="71"/>
      <c r="K135" s="71"/>
    </row>
    <row r="136" spans="6:11" ht="15.75" customHeight="1" x14ac:dyDescent="0.25">
      <c r="F136" s="71"/>
      <c r="K136" s="71"/>
    </row>
    <row r="137" spans="6:11" ht="15.75" customHeight="1" x14ac:dyDescent="0.25">
      <c r="F137" s="71"/>
      <c r="K137" s="71"/>
    </row>
    <row r="138" spans="6:11" ht="15.75" customHeight="1" x14ac:dyDescent="0.25">
      <c r="F138" s="71"/>
      <c r="K138" s="71"/>
    </row>
    <row r="139" spans="6:11" ht="15.75" customHeight="1" x14ac:dyDescent="0.25">
      <c r="F139" s="71"/>
      <c r="K139" s="71"/>
    </row>
    <row r="140" spans="6:11" ht="15.75" customHeight="1" x14ac:dyDescent="0.25">
      <c r="F140" s="71"/>
      <c r="K140" s="71"/>
    </row>
    <row r="141" spans="6:11" ht="15.75" customHeight="1" x14ac:dyDescent="0.25">
      <c r="F141" s="71"/>
      <c r="K141" s="71"/>
    </row>
    <row r="142" spans="6:11" ht="15.75" customHeight="1" x14ac:dyDescent="0.25">
      <c r="F142" s="71"/>
      <c r="K142" s="71"/>
    </row>
    <row r="143" spans="6:11" ht="15.75" customHeight="1" x14ac:dyDescent="0.25">
      <c r="F143" s="71"/>
      <c r="K143" s="71"/>
    </row>
    <row r="144" spans="6:11" ht="15.75" customHeight="1" x14ac:dyDescent="0.25">
      <c r="F144" s="71"/>
      <c r="K144" s="71"/>
    </row>
    <row r="145" spans="6:11" ht="15.75" customHeight="1" x14ac:dyDescent="0.25">
      <c r="F145" s="71"/>
      <c r="K145" s="71"/>
    </row>
    <row r="146" spans="6:11" ht="15.75" customHeight="1" x14ac:dyDescent="0.25">
      <c r="F146" s="71"/>
      <c r="K146" s="71"/>
    </row>
    <row r="147" spans="6:11" ht="15.75" customHeight="1" x14ac:dyDescent="0.25">
      <c r="F147" s="71"/>
      <c r="K147" s="71"/>
    </row>
    <row r="148" spans="6:11" ht="15.75" customHeight="1" x14ac:dyDescent="0.25">
      <c r="F148" s="71"/>
      <c r="K148" s="71"/>
    </row>
    <row r="149" spans="6:11" ht="15.75" customHeight="1" x14ac:dyDescent="0.25">
      <c r="F149" s="71"/>
      <c r="K149" s="71"/>
    </row>
    <row r="150" spans="6:11" ht="15.75" customHeight="1" x14ac:dyDescent="0.25">
      <c r="F150" s="71"/>
      <c r="K150" s="71"/>
    </row>
    <row r="151" spans="6:11" ht="15.75" customHeight="1" x14ac:dyDescent="0.25">
      <c r="F151" s="71"/>
      <c r="K151" s="71"/>
    </row>
    <row r="152" spans="6:11" ht="15.75" customHeight="1" x14ac:dyDescent="0.25">
      <c r="F152" s="71"/>
      <c r="K152" s="71"/>
    </row>
    <row r="153" spans="6:11" ht="15.75" customHeight="1" x14ac:dyDescent="0.25">
      <c r="F153" s="71"/>
      <c r="K153" s="71"/>
    </row>
    <row r="154" spans="6:11" ht="15.75" customHeight="1" x14ac:dyDescent="0.25">
      <c r="F154" s="71"/>
      <c r="K154" s="71"/>
    </row>
    <row r="155" spans="6:11" ht="15.75" customHeight="1" x14ac:dyDescent="0.25">
      <c r="F155" s="71"/>
      <c r="K155" s="71"/>
    </row>
    <row r="156" spans="6:11" ht="15.75" customHeight="1" x14ac:dyDescent="0.25">
      <c r="F156" s="71"/>
      <c r="K156" s="71"/>
    </row>
    <row r="157" spans="6:11" ht="15.75" customHeight="1" x14ac:dyDescent="0.25">
      <c r="F157" s="71"/>
      <c r="K157" s="71"/>
    </row>
    <row r="158" spans="6:11" ht="15.75" customHeight="1" x14ac:dyDescent="0.25">
      <c r="F158" s="71"/>
      <c r="K158" s="71"/>
    </row>
    <row r="159" spans="6:11" ht="15.75" customHeight="1" x14ac:dyDescent="0.25">
      <c r="F159" s="71"/>
      <c r="K159" s="71"/>
    </row>
    <row r="160" spans="6:11" ht="15.75" customHeight="1" x14ac:dyDescent="0.25">
      <c r="F160" s="71"/>
      <c r="K160" s="71"/>
    </row>
    <row r="161" spans="6:11" ht="15.75" customHeight="1" x14ac:dyDescent="0.25">
      <c r="F161" s="71"/>
      <c r="K161" s="71"/>
    </row>
    <row r="162" spans="6:11" ht="15.75" customHeight="1" x14ac:dyDescent="0.25">
      <c r="F162" s="71"/>
      <c r="K162" s="71"/>
    </row>
    <row r="163" spans="6:11" ht="15.75" customHeight="1" x14ac:dyDescent="0.25">
      <c r="F163" s="71"/>
      <c r="K163" s="71"/>
    </row>
    <row r="164" spans="6:11" ht="15.75" customHeight="1" x14ac:dyDescent="0.25">
      <c r="F164" s="71"/>
      <c r="K164" s="71"/>
    </row>
    <row r="165" spans="6:11" ht="15.75" customHeight="1" x14ac:dyDescent="0.25">
      <c r="F165" s="71"/>
      <c r="K165" s="71"/>
    </row>
    <row r="166" spans="6:11" ht="15.75" customHeight="1" x14ac:dyDescent="0.25">
      <c r="F166" s="71"/>
      <c r="K166" s="71"/>
    </row>
    <row r="167" spans="6:11" ht="15.75" customHeight="1" x14ac:dyDescent="0.25">
      <c r="F167" s="71"/>
      <c r="K167" s="71"/>
    </row>
    <row r="168" spans="6:11" ht="15.75" customHeight="1" x14ac:dyDescent="0.25">
      <c r="F168" s="71"/>
      <c r="K168" s="71"/>
    </row>
    <row r="169" spans="6:11" ht="15.75" customHeight="1" x14ac:dyDescent="0.25">
      <c r="F169" s="71"/>
      <c r="K169" s="71"/>
    </row>
    <row r="170" spans="6:11" ht="15.75" customHeight="1" x14ac:dyDescent="0.25">
      <c r="F170" s="71"/>
      <c r="K170" s="71"/>
    </row>
    <row r="171" spans="6:11" ht="15.75" customHeight="1" x14ac:dyDescent="0.25">
      <c r="F171" s="71"/>
      <c r="K171" s="71"/>
    </row>
    <row r="172" spans="6:11" ht="15.75" customHeight="1" x14ac:dyDescent="0.25">
      <c r="F172" s="71"/>
      <c r="K172" s="71"/>
    </row>
    <row r="173" spans="6:11" ht="15.75" customHeight="1" x14ac:dyDescent="0.25">
      <c r="F173" s="71"/>
      <c r="K173" s="71"/>
    </row>
    <row r="174" spans="6:11" ht="15.75" customHeight="1" x14ac:dyDescent="0.25">
      <c r="F174" s="71"/>
      <c r="K174" s="71"/>
    </row>
    <row r="175" spans="6:11" ht="15.75" customHeight="1" x14ac:dyDescent="0.25">
      <c r="F175" s="71"/>
      <c r="K175" s="71"/>
    </row>
    <row r="176" spans="6:11" ht="15.75" customHeight="1" x14ac:dyDescent="0.25">
      <c r="F176" s="71"/>
      <c r="K176" s="71"/>
    </row>
    <row r="177" spans="6:11" ht="15.75" customHeight="1" x14ac:dyDescent="0.25">
      <c r="F177" s="71"/>
      <c r="K177" s="71"/>
    </row>
    <row r="178" spans="6:11" ht="15.75" customHeight="1" x14ac:dyDescent="0.25">
      <c r="F178" s="71"/>
      <c r="K178" s="71"/>
    </row>
    <row r="179" spans="6:11" ht="15.75" customHeight="1" x14ac:dyDescent="0.25">
      <c r="F179" s="71"/>
      <c r="K179" s="71"/>
    </row>
    <row r="180" spans="6:11" ht="15.75" customHeight="1" x14ac:dyDescent="0.25">
      <c r="F180" s="71"/>
      <c r="K180" s="71"/>
    </row>
    <row r="181" spans="6:11" ht="15.75" customHeight="1" x14ac:dyDescent="0.25">
      <c r="F181" s="71"/>
      <c r="K181" s="71"/>
    </row>
    <row r="182" spans="6:11" ht="15.75" customHeight="1" x14ac:dyDescent="0.25">
      <c r="F182" s="71"/>
      <c r="K182" s="71"/>
    </row>
    <row r="183" spans="6:11" ht="15.75" customHeight="1" x14ac:dyDescent="0.25">
      <c r="F183" s="71"/>
      <c r="K183" s="71"/>
    </row>
    <row r="184" spans="6:11" ht="15.75" customHeight="1" x14ac:dyDescent="0.25">
      <c r="F184" s="71"/>
      <c r="K184" s="71"/>
    </row>
    <row r="185" spans="6:11" ht="15.75" customHeight="1" x14ac:dyDescent="0.25">
      <c r="F185" s="71"/>
      <c r="K185" s="71"/>
    </row>
    <row r="186" spans="6:11" ht="15.75" customHeight="1" x14ac:dyDescent="0.25">
      <c r="F186" s="71"/>
      <c r="K186" s="71"/>
    </row>
    <row r="187" spans="6:11" ht="15.75" customHeight="1" x14ac:dyDescent="0.25">
      <c r="F187" s="71"/>
      <c r="K187" s="71"/>
    </row>
    <row r="188" spans="6:11" ht="15.75" customHeight="1" x14ac:dyDescent="0.25">
      <c r="F188" s="71"/>
      <c r="K188" s="71"/>
    </row>
    <row r="189" spans="6:11" ht="15.75" customHeight="1" x14ac:dyDescent="0.25">
      <c r="F189" s="71"/>
      <c r="K189" s="71"/>
    </row>
    <row r="190" spans="6:11" ht="15.75" customHeight="1" x14ac:dyDescent="0.25">
      <c r="F190" s="71"/>
      <c r="K190" s="71"/>
    </row>
    <row r="191" spans="6:11" ht="15.75" customHeight="1" x14ac:dyDescent="0.25">
      <c r="F191" s="71"/>
      <c r="K191" s="71"/>
    </row>
    <row r="192" spans="6:11" ht="15.75" customHeight="1" x14ac:dyDescent="0.25">
      <c r="F192" s="71"/>
      <c r="K192" s="71"/>
    </row>
    <row r="193" spans="6:11" ht="15.75" customHeight="1" x14ac:dyDescent="0.25">
      <c r="F193" s="71"/>
      <c r="K193" s="71"/>
    </row>
    <row r="194" spans="6:11" ht="15.75" customHeight="1" x14ac:dyDescent="0.25">
      <c r="F194" s="71"/>
      <c r="K194" s="71"/>
    </row>
    <row r="195" spans="6:11" ht="15.75" customHeight="1" x14ac:dyDescent="0.25">
      <c r="F195" s="71"/>
      <c r="K195" s="71"/>
    </row>
    <row r="196" spans="6:11" ht="15.75" customHeight="1" x14ac:dyDescent="0.25">
      <c r="F196" s="71"/>
      <c r="K196" s="71"/>
    </row>
    <row r="197" spans="6:11" ht="15.75" customHeight="1" x14ac:dyDescent="0.25">
      <c r="F197" s="71"/>
      <c r="K197" s="71"/>
    </row>
    <row r="198" spans="6:11" ht="15.75" customHeight="1" x14ac:dyDescent="0.25">
      <c r="F198" s="71"/>
      <c r="K198" s="71"/>
    </row>
    <row r="199" spans="6:11" ht="15.75" customHeight="1" x14ac:dyDescent="0.25">
      <c r="F199" s="71"/>
      <c r="K199" s="71"/>
    </row>
    <row r="200" spans="6:11" ht="15.75" customHeight="1" x14ac:dyDescent="0.25">
      <c r="F200" s="71"/>
      <c r="K200" s="71"/>
    </row>
    <row r="201" spans="6:11" ht="15.75" customHeight="1" x14ac:dyDescent="0.25">
      <c r="F201" s="71"/>
      <c r="K201" s="71"/>
    </row>
    <row r="202" spans="6:11" ht="15.75" customHeight="1" x14ac:dyDescent="0.25">
      <c r="F202" s="71"/>
      <c r="K202" s="71"/>
    </row>
    <row r="203" spans="6:11" ht="15.75" customHeight="1" x14ac:dyDescent="0.25">
      <c r="F203" s="71"/>
      <c r="K203" s="71"/>
    </row>
    <row r="204" spans="6:11" ht="15.75" customHeight="1" x14ac:dyDescent="0.25">
      <c r="F204" s="71"/>
      <c r="K204" s="71"/>
    </row>
    <row r="205" spans="6:11" ht="15.75" customHeight="1" x14ac:dyDescent="0.25">
      <c r="F205" s="71"/>
      <c r="K205" s="71"/>
    </row>
    <row r="206" spans="6:11" ht="15.75" customHeight="1" x14ac:dyDescent="0.25">
      <c r="F206" s="71"/>
      <c r="K206" s="71"/>
    </row>
    <row r="207" spans="6:11" ht="15.75" customHeight="1" x14ac:dyDescent="0.25">
      <c r="F207" s="71"/>
      <c r="K207" s="71"/>
    </row>
    <row r="208" spans="6:11" ht="15.75" customHeight="1" x14ac:dyDescent="0.25">
      <c r="F208" s="71"/>
      <c r="K208" s="71"/>
    </row>
    <row r="209" spans="6:11" ht="15.75" customHeight="1" x14ac:dyDescent="0.25">
      <c r="F209" s="71"/>
      <c r="K209" s="71"/>
    </row>
    <row r="210" spans="6:11" ht="15.75" customHeight="1" x14ac:dyDescent="0.25">
      <c r="F210" s="71"/>
      <c r="K210" s="71"/>
    </row>
    <row r="211" spans="6:11" ht="15.75" customHeight="1" x14ac:dyDescent="0.25">
      <c r="F211" s="71"/>
      <c r="K211" s="71"/>
    </row>
    <row r="212" spans="6:11" ht="15.75" customHeight="1" x14ac:dyDescent="0.25">
      <c r="F212" s="71"/>
      <c r="K212" s="71"/>
    </row>
    <row r="213" spans="6:11" ht="15.75" customHeight="1" x14ac:dyDescent="0.25">
      <c r="F213" s="71"/>
      <c r="K213" s="71"/>
    </row>
    <row r="214" spans="6:11" ht="15.75" customHeight="1" x14ac:dyDescent="0.25">
      <c r="F214" s="71"/>
      <c r="K214" s="71"/>
    </row>
    <row r="215" spans="6:11" ht="15.75" customHeight="1" x14ac:dyDescent="0.25">
      <c r="F215" s="71"/>
      <c r="K215" s="71"/>
    </row>
    <row r="216" spans="6:11" ht="15.75" customHeight="1" x14ac:dyDescent="0.25">
      <c r="F216" s="71"/>
      <c r="K216" s="71"/>
    </row>
    <row r="217" spans="6:11" ht="15.75" customHeight="1" x14ac:dyDescent="0.25">
      <c r="F217" s="71"/>
      <c r="K217" s="71"/>
    </row>
    <row r="218" spans="6:11" ht="15.75" customHeight="1" x14ac:dyDescent="0.25">
      <c r="F218" s="71"/>
      <c r="K218" s="71"/>
    </row>
    <row r="219" spans="6:11" ht="15.75" customHeight="1" x14ac:dyDescent="0.25">
      <c r="F219" s="71"/>
      <c r="K219" s="71"/>
    </row>
    <row r="220" spans="6:11" ht="15.75" customHeight="1" x14ac:dyDescent="0.25">
      <c r="F220" s="71"/>
      <c r="K220" s="71"/>
    </row>
    <row r="221" spans="6:11" ht="15.75" customHeight="1" x14ac:dyDescent="0.25">
      <c r="F221" s="71"/>
      <c r="K221" s="71"/>
    </row>
    <row r="222" spans="6:11" ht="15.75" customHeight="1" x14ac:dyDescent="0.25">
      <c r="F222" s="71"/>
      <c r="K222" s="71"/>
    </row>
    <row r="223" spans="6:11" ht="15.75" customHeight="1" x14ac:dyDescent="0.25">
      <c r="F223" s="71"/>
      <c r="K223" s="71"/>
    </row>
    <row r="224" spans="6:11" ht="15.75" customHeight="1" x14ac:dyDescent="0.25">
      <c r="F224" s="71"/>
      <c r="K224" s="71"/>
    </row>
    <row r="225" spans="6:11" ht="15.75" customHeight="1" x14ac:dyDescent="0.25">
      <c r="F225" s="71"/>
      <c r="K225" s="71"/>
    </row>
    <row r="226" spans="6:11" ht="15.75" customHeight="1" x14ac:dyDescent="0.25">
      <c r="F226" s="71"/>
      <c r="K226" s="71"/>
    </row>
    <row r="227" spans="6:11" ht="15.75" customHeight="1" x14ac:dyDescent="0.25">
      <c r="F227" s="71"/>
      <c r="K227" s="71"/>
    </row>
    <row r="228" spans="6:11" ht="15.75" customHeight="1" x14ac:dyDescent="0.25">
      <c r="F228" s="71"/>
      <c r="K228" s="71"/>
    </row>
    <row r="229" spans="6:11" ht="15.75" customHeight="1" x14ac:dyDescent="0.25">
      <c r="F229" s="71"/>
      <c r="K229" s="71"/>
    </row>
    <row r="230" spans="6:11" ht="15.75" customHeight="1" x14ac:dyDescent="0.25">
      <c r="F230" s="71"/>
      <c r="K230" s="71"/>
    </row>
    <row r="231" spans="6:11" ht="15.75" customHeight="1" x14ac:dyDescent="0.25">
      <c r="F231" s="71"/>
      <c r="K231" s="71"/>
    </row>
    <row r="232" spans="6:11" ht="15.75" customHeight="1" x14ac:dyDescent="0.25">
      <c r="F232" s="71"/>
      <c r="K232" s="71"/>
    </row>
    <row r="233" spans="6:11" ht="15.75" customHeight="1" x14ac:dyDescent="0.25">
      <c r="F233" s="71"/>
      <c r="K233" s="71"/>
    </row>
    <row r="234" spans="6:11" ht="15.75" customHeight="1" x14ac:dyDescent="0.25">
      <c r="F234" s="71"/>
      <c r="K234" s="71"/>
    </row>
    <row r="235" spans="6:11" ht="15.75" customHeight="1" x14ac:dyDescent="0.25">
      <c r="F235" s="71"/>
      <c r="K235" s="71"/>
    </row>
    <row r="236" spans="6:11" ht="15.75" customHeight="1" x14ac:dyDescent="0.25">
      <c r="F236" s="71"/>
      <c r="K236" s="71"/>
    </row>
    <row r="237" spans="6:11" ht="15.75" customHeight="1" x14ac:dyDescent="0.25">
      <c r="F237" s="71"/>
      <c r="K237" s="71"/>
    </row>
    <row r="238" spans="6:11" ht="15.75" customHeight="1" x14ac:dyDescent="0.25">
      <c r="F238" s="71"/>
      <c r="K238" s="71"/>
    </row>
    <row r="239" spans="6:11" ht="15.75" customHeight="1" x14ac:dyDescent="0.25">
      <c r="F239" s="71"/>
      <c r="K239" s="71"/>
    </row>
    <row r="240" spans="6:11" ht="15.75" customHeight="1" x14ac:dyDescent="0.25">
      <c r="F240" s="71"/>
      <c r="K240" s="71"/>
    </row>
    <row r="241" spans="6:11" ht="15.75" customHeight="1" x14ac:dyDescent="0.25">
      <c r="F241" s="71"/>
      <c r="K241" s="71"/>
    </row>
    <row r="242" spans="6:11" ht="15.75" customHeight="1" x14ac:dyDescent="0.25">
      <c r="F242" s="71"/>
      <c r="K242" s="71"/>
    </row>
    <row r="243" spans="6:11" ht="15.75" customHeight="1" x14ac:dyDescent="0.25">
      <c r="F243" s="71"/>
      <c r="K243" s="71"/>
    </row>
    <row r="244" spans="6:11" ht="15.75" customHeight="1" x14ac:dyDescent="0.25">
      <c r="F244" s="71"/>
      <c r="K244" s="71"/>
    </row>
    <row r="245" spans="6:11" ht="15.75" customHeight="1" x14ac:dyDescent="0.25">
      <c r="F245" s="71"/>
      <c r="K245" s="71"/>
    </row>
    <row r="246" spans="6:11" ht="15.75" customHeight="1" x14ac:dyDescent="0.25">
      <c r="F246" s="71"/>
      <c r="K246" s="71"/>
    </row>
    <row r="247" spans="6:11" ht="15.75" customHeight="1" x14ac:dyDescent="0.25">
      <c r="F247" s="71"/>
      <c r="K247" s="71"/>
    </row>
    <row r="248" spans="6:11" ht="15.75" customHeight="1" x14ac:dyDescent="0.25">
      <c r="F248" s="71"/>
      <c r="K248" s="71"/>
    </row>
    <row r="249" spans="6:11" ht="15.75" customHeight="1" x14ac:dyDescent="0.25">
      <c r="F249" s="71"/>
      <c r="K249" s="71"/>
    </row>
    <row r="250" spans="6:11" ht="15.75" customHeight="1" x14ac:dyDescent="0.25">
      <c r="F250" s="71"/>
      <c r="K250" s="71"/>
    </row>
    <row r="251" spans="6:11" ht="15.75" customHeight="1" x14ac:dyDescent="0.25">
      <c r="F251" s="71"/>
      <c r="K251" s="71"/>
    </row>
    <row r="252" spans="6:11" ht="15.75" customHeight="1" x14ac:dyDescent="0.25">
      <c r="F252" s="71"/>
      <c r="K252" s="71"/>
    </row>
    <row r="253" spans="6:11" ht="15.75" customHeight="1" x14ac:dyDescent="0.25">
      <c r="F253" s="71"/>
      <c r="K253" s="71"/>
    </row>
    <row r="254" spans="6:11" ht="15.75" customHeight="1" x14ac:dyDescent="0.25">
      <c r="F254" s="71"/>
      <c r="K254" s="71"/>
    </row>
    <row r="255" spans="6:11" ht="15.75" customHeight="1" x14ac:dyDescent="0.25">
      <c r="F255" s="71"/>
      <c r="K255" s="71"/>
    </row>
    <row r="256" spans="6:11" ht="15.75" customHeight="1" x14ac:dyDescent="0.25">
      <c r="F256" s="71"/>
      <c r="K256" s="71"/>
    </row>
    <row r="257" spans="6:11" ht="15.75" customHeight="1" x14ac:dyDescent="0.25">
      <c r="F257" s="71"/>
      <c r="K257" s="71"/>
    </row>
    <row r="258" spans="6:11" ht="15.75" customHeight="1" x14ac:dyDescent="0.25">
      <c r="F258" s="71"/>
      <c r="K258" s="71"/>
    </row>
    <row r="259" spans="6:11" ht="15.75" customHeight="1" x14ac:dyDescent="0.25">
      <c r="F259" s="71"/>
      <c r="K259" s="71"/>
    </row>
    <row r="260" spans="6:11" ht="15.75" customHeight="1" x14ac:dyDescent="0.25">
      <c r="F260" s="71"/>
      <c r="K260" s="71"/>
    </row>
    <row r="261" spans="6:11" ht="15.75" customHeight="1" x14ac:dyDescent="0.25">
      <c r="F261" s="71"/>
      <c r="K261" s="71"/>
    </row>
    <row r="262" spans="6:11" ht="15.75" customHeight="1" x14ac:dyDescent="0.25">
      <c r="F262" s="71"/>
      <c r="K262" s="71"/>
    </row>
    <row r="263" spans="6:11" ht="15.75" customHeight="1" x14ac:dyDescent="0.25">
      <c r="F263" s="71"/>
      <c r="K263" s="71"/>
    </row>
    <row r="264" spans="6:11" ht="15.75" customHeight="1" x14ac:dyDescent="0.25">
      <c r="F264" s="71"/>
      <c r="K264" s="71"/>
    </row>
    <row r="265" spans="6:11" ht="15.75" customHeight="1" x14ac:dyDescent="0.25">
      <c r="F265" s="71"/>
      <c r="K265" s="71"/>
    </row>
    <row r="266" spans="6:11" ht="15.75" customHeight="1" x14ac:dyDescent="0.25">
      <c r="F266" s="71"/>
      <c r="K266" s="71"/>
    </row>
    <row r="267" spans="6:11" ht="15.75" customHeight="1" x14ac:dyDescent="0.25">
      <c r="F267" s="71"/>
      <c r="K267" s="71"/>
    </row>
    <row r="268" spans="6:11" ht="15.75" customHeight="1" x14ac:dyDescent="0.25">
      <c r="F268" s="71"/>
      <c r="K268" s="71"/>
    </row>
    <row r="269" spans="6:11" ht="15.75" customHeight="1" x14ac:dyDescent="0.25">
      <c r="F269" s="71"/>
      <c r="K269" s="71"/>
    </row>
    <row r="270" spans="6:11" ht="15.75" customHeight="1" x14ac:dyDescent="0.25">
      <c r="F270" s="71"/>
      <c r="K270" s="71"/>
    </row>
    <row r="271" spans="6:11" ht="15.75" customHeight="1" x14ac:dyDescent="0.25">
      <c r="F271" s="71"/>
      <c r="K271" s="71"/>
    </row>
    <row r="272" spans="6:11" ht="15.75" customHeight="1" x14ac:dyDescent="0.25">
      <c r="F272" s="71"/>
      <c r="K272" s="71"/>
    </row>
    <row r="273" spans="6:11" ht="15.75" customHeight="1" x14ac:dyDescent="0.25">
      <c r="F273" s="71"/>
      <c r="K273" s="71"/>
    </row>
    <row r="274" spans="6:11" ht="15.75" customHeight="1" x14ac:dyDescent="0.25">
      <c r="F274" s="71"/>
      <c r="K274" s="71"/>
    </row>
    <row r="275" spans="6:11" ht="15.75" customHeight="1" x14ac:dyDescent="0.25">
      <c r="F275" s="71"/>
      <c r="K275" s="71"/>
    </row>
    <row r="276" spans="6:11" ht="15.75" customHeight="1" x14ac:dyDescent="0.25">
      <c r="F276" s="71"/>
      <c r="K276" s="71"/>
    </row>
    <row r="277" spans="6:11" ht="15.75" customHeight="1" x14ac:dyDescent="0.25">
      <c r="F277" s="71"/>
      <c r="K277" s="71"/>
    </row>
    <row r="278" spans="6:11" ht="15.75" customHeight="1" x14ac:dyDescent="0.25">
      <c r="F278" s="71"/>
      <c r="K278" s="71"/>
    </row>
    <row r="279" spans="6:11" ht="15.75" customHeight="1" x14ac:dyDescent="0.25">
      <c r="F279" s="71"/>
      <c r="K279" s="71"/>
    </row>
    <row r="280" spans="6:11" ht="15.75" customHeight="1" x14ac:dyDescent="0.25">
      <c r="F280" s="71"/>
      <c r="K280" s="71"/>
    </row>
    <row r="281" spans="6:11" ht="15.75" customHeight="1" x14ac:dyDescent="0.25">
      <c r="F281" s="71"/>
      <c r="K281" s="71"/>
    </row>
    <row r="282" spans="6:11" ht="15.75" customHeight="1" x14ac:dyDescent="0.25">
      <c r="F282" s="71"/>
      <c r="K282" s="71"/>
    </row>
    <row r="283" spans="6:11" ht="15.75" customHeight="1" x14ac:dyDescent="0.25">
      <c r="F283" s="71"/>
      <c r="K283" s="71"/>
    </row>
    <row r="284" spans="6:11" ht="15.75" customHeight="1" x14ac:dyDescent="0.25">
      <c r="F284" s="71"/>
      <c r="K284" s="71"/>
    </row>
    <row r="285" spans="6:11" ht="15.75" customHeight="1" x14ac:dyDescent="0.25">
      <c r="F285" s="71"/>
      <c r="K285" s="71"/>
    </row>
    <row r="286" spans="6:11" ht="15.75" customHeight="1" x14ac:dyDescent="0.25">
      <c r="F286" s="71"/>
      <c r="K286" s="71"/>
    </row>
    <row r="287" spans="6:11" ht="15.75" customHeight="1" x14ac:dyDescent="0.25">
      <c r="F287" s="71"/>
      <c r="K287" s="71"/>
    </row>
    <row r="288" spans="6:11" ht="15.75" customHeight="1" x14ac:dyDescent="0.25">
      <c r="F288" s="71"/>
      <c r="K288" s="71"/>
    </row>
    <row r="289" spans="6:11" ht="15.75" customHeight="1" x14ac:dyDescent="0.25">
      <c r="F289" s="71"/>
      <c r="K289" s="71"/>
    </row>
    <row r="290" spans="6:11" ht="15.75" customHeight="1" x14ac:dyDescent="0.25">
      <c r="F290" s="71"/>
      <c r="K290" s="71"/>
    </row>
    <row r="291" spans="6:11" ht="15.75" customHeight="1" x14ac:dyDescent="0.25">
      <c r="F291" s="71"/>
      <c r="K291" s="71"/>
    </row>
    <row r="292" spans="6:11" ht="15.75" customHeight="1" x14ac:dyDescent="0.25">
      <c r="F292" s="71"/>
      <c r="K292" s="71"/>
    </row>
    <row r="293" spans="6:11" ht="15.75" customHeight="1" x14ac:dyDescent="0.25">
      <c r="F293" s="71"/>
      <c r="K293" s="71"/>
    </row>
    <row r="294" spans="6:11" ht="15.75" customHeight="1" x14ac:dyDescent="0.25">
      <c r="F294" s="71"/>
      <c r="K294" s="71"/>
    </row>
    <row r="295" spans="6:11" ht="15.75" customHeight="1" x14ac:dyDescent="0.25">
      <c r="F295" s="71"/>
      <c r="K295" s="71"/>
    </row>
    <row r="296" spans="6:11" ht="15.75" customHeight="1" x14ac:dyDescent="0.25">
      <c r="F296" s="71"/>
      <c r="K296" s="71"/>
    </row>
    <row r="297" spans="6:11" ht="15.75" customHeight="1" x14ac:dyDescent="0.25">
      <c r="F297" s="71"/>
      <c r="K297" s="71"/>
    </row>
    <row r="298" spans="6:11" ht="15.75" customHeight="1" x14ac:dyDescent="0.25">
      <c r="F298" s="71"/>
      <c r="K298" s="71"/>
    </row>
    <row r="299" spans="6:11" ht="15.75" customHeight="1" x14ac:dyDescent="0.25">
      <c r="F299" s="71"/>
      <c r="K299" s="71"/>
    </row>
    <row r="300" spans="6:11" ht="15.75" customHeight="1" x14ac:dyDescent="0.25">
      <c r="F300" s="71"/>
      <c r="K300" s="71"/>
    </row>
    <row r="301" spans="6:11" ht="15.75" customHeight="1" x14ac:dyDescent="0.25">
      <c r="F301" s="71"/>
      <c r="K301" s="71"/>
    </row>
    <row r="302" spans="6:11" ht="15.75" customHeight="1" x14ac:dyDescent="0.25">
      <c r="F302" s="71"/>
      <c r="K302" s="71"/>
    </row>
    <row r="303" spans="6:11" ht="15.75" customHeight="1" x14ac:dyDescent="0.25">
      <c r="F303" s="71"/>
      <c r="K303" s="71"/>
    </row>
    <row r="304" spans="6:11" ht="15.75" customHeight="1" x14ac:dyDescent="0.25">
      <c r="F304" s="71"/>
      <c r="K304" s="71"/>
    </row>
    <row r="305" spans="6:11" ht="15.75" customHeight="1" x14ac:dyDescent="0.25">
      <c r="F305" s="71"/>
      <c r="K305" s="71"/>
    </row>
    <row r="306" spans="6:11" ht="15.75" customHeight="1" x14ac:dyDescent="0.25">
      <c r="F306" s="71"/>
      <c r="K306" s="71"/>
    </row>
    <row r="307" spans="6:11" ht="15.75" customHeight="1" x14ac:dyDescent="0.25">
      <c r="F307" s="71"/>
      <c r="K307" s="71"/>
    </row>
    <row r="308" spans="6:11" ht="15.75" customHeight="1" x14ac:dyDescent="0.25">
      <c r="F308" s="71"/>
      <c r="K308" s="71"/>
    </row>
    <row r="309" spans="6:11" ht="15.75" customHeight="1" x14ac:dyDescent="0.25">
      <c r="F309" s="71"/>
      <c r="K309" s="71"/>
    </row>
    <row r="310" spans="6:11" ht="15.75" customHeight="1" x14ac:dyDescent="0.25">
      <c r="F310" s="71"/>
      <c r="K310" s="71"/>
    </row>
    <row r="311" spans="6:11" ht="15.75" customHeight="1" x14ac:dyDescent="0.25">
      <c r="F311" s="71"/>
      <c r="K311" s="71"/>
    </row>
    <row r="312" spans="6:11" ht="15.75" customHeight="1" x14ac:dyDescent="0.25">
      <c r="F312" s="71"/>
      <c r="K312" s="71"/>
    </row>
    <row r="313" spans="6:11" ht="15.75" customHeight="1" x14ac:dyDescent="0.25">
      <c r="F313" s="71"/>
      <c r="K313" s="71"/>
    </row>
    <row r="314" spans="6:11" ht="15.75" customHeight="1" x14ac:dyDescent="0.25">
      <c r="F314" s="71"/>
      <c r="K314" s="71"/>
    </row>
    <row r="315" spans="6:11" ht="15.75" customHeight="1" x14ac:dyDescent="0.25">
      <c r="F315" s="71"/>
      <c r="K315" s="71"/>
    </row>
    <row r="316" spans="6:11" ht="15.75" customHeight="1" x14ac:dyDescent="0.25">
      <c r="F316" s="71"/>
      <c r="K316" s="71"/>
    </row>
    <row r="317" spans="6:11" ht="15.75" customHeight="1" x14ac:dyDescent="0.25">
      <c r="F317" s="71"/>
      <c r="K317" s="71"/>
    </row>
    <row r="318" spans="6:11" ht="15.75" customHeight="1" x14ac:dyDescent="0.25">
      <c r="F318" s="71"/>
      <c r="K318" s="71"/>
    </row>
    <row r="319" spans="6:11" ht="15.75" customHeight="1" x14ac:dyDescent="0.25">
      <c r="F319" s="71"/>
      <c r="K319" s="71"/>
    </row>
    <row r="320" spans="6:11" ht="15.75" customHeight="1" x14ac:dyDescent="0.25">
      <c r="F320" s="71"/>
      <c r="K320" s="71"/>
    </row>
    <row r="321" spans="6:11" ht="15.75" customHeight="1" x14ac:dyDescent="0.25">
      <c r="F321" s="71"/>
      <c r="K321" s="71"/>
    </row>
    <row r="322" spans="6:11" ht="15.75" customHeight="1" x14ac:dyDescent="0.25">
      <c r="F322" s="71"/>
      <c r="K322" s="71"/>
    </row>
    <row r="323" spans="6:11" ht="15.75" customHeight="1" x14ac:dyDescent="0.25">
      <c r="F323" s="71"/>
      <c r="K323" s="71"/>
    </row>
    <row r="324" spans="6:11" ht="15.75" customHeight="1" x14ac:dyDescent="0.25">
      <c r="F324" s="71"/>
      <c r="K324" s="71"/>
    </row>
    <row r="325" spans="6:11" ht="15.75" customHeight="1" x14ac:dyDescent="0.25">
      <c r="F325" s="71"/>
      <c r="K325" s="71"/>
    </row>
    <row r="326" spans="6:11" ht="15.75" customHeight="1" x14ac:dyDescent="0.25">
      <c r="F326" s="71"/>
      <c r="K326" s="71"/>
    </row>
    <row r="327" spans="6:11" ht="15.75" customHeight="1" x14ac:dyDescent="0.25">
      <c r="F327" s="71"/>
      <c r="K327" s="71"/>
    </row>
    <row r="328" spans="6:11" ht="15.75" customHeight="1" x14ac:dyDescent="0.25">
      <c r="F328" s="71"/>
      <c r="K328" s="71"/>
    </row>
    <row r="329" spans="6:11" ht="15.75" customHeight="1" x14ac:dyDescent="0.25">
      <c r="F329" s="71"/>
      <c r="K329" s="71"/>
    </row>
    <row r="330" spans="6:11" ht="15.75" customHeight="1" x14ac:dyDescent="0.25">
      <c r="F330" s="71"/>
      <c r="K330" s="71"/>
    </row>
    <row r="331" spans="6:11" ht="15.75" customHeight="1" x14ac:dyDescent="0.25">
      <c r="F331" s="71"/>
      <c r="K331" s="71"/>
    </row>
    <row r="332" spans="6:11" ht="15.75" customHeight="1" x14ac:dyDescent="0.25">
      <c r="F332" s="71"/>
      <c r="K332" s="71"/>
    </row>
    <row r="333" spans="6:11" ht="15.75" customHeight="1" x14ac:dyDescent="0.25">
      <c r="F333" s="71"/>
      <c r="K333" s="71"/>
    </row>
    <row r="334" spans="6:11" ht="15.75" customHeight="1" x14ac:dyDescent="0.25">
      <c r="F334" s="71"/>
      <c r="K334" s="71"/>
    </row>
    <row r="335" spans="6:11" ht="15.75" customHeight="1" x14ac:dyDescent="0.25">
      <c r="F335" s="71"/>
      <c r="K335" s="71"/>
    </row>
    <row r="336" spans="6:11" ht="15.75" customHeight="1" x14ac:dyDescent="0.25">
      <c r="F336" s="71"/>
      <c r="K336" s="71"/>
    </row>
    <row r="337" spans="6:11" ht="15.75" customHeight="1" x14ac:dyDescent="0.25">
      <c r="F337" s="71"/>
      <c r="K337" s="71"/>
    </row>
    <row r="338" spans="6:11" ht="15.75" customHeight="1" x14ac:dyDescent="0.25">
      <c r="F338" s="71"/>
      <c r="K338" s="71"/>
    </row>
    <row r="339" spans="6:11" ht="15.75" customHeight="1" x14ac:dyDescent="0.25">
      <c r="F339" s="71"/>
      <c r="K339" s="71"/>
    </row>
    <row r="340" spans="6:11" ht="15.75" customHeight="1" x14ac:dyDescent="0.25">
      <c r="F340" s="71"/>
      <c r="K340" s="71"/>
    </row>
    <row r="341" spans="6:11" ht="15.75" customHeight="1" x14ac:dyDescent="0.25">
      <c r="F341" s="71"/>
      <c r="K341" s="71"/>
    </row>
    <row r="342" spans="6:11" ht="15.75" customHeight="1" x14ac:dyDescent="0.25">
      <c r="F342" s="71"/>
      <c r="K342" s="71"/>
    </row>
    <row r="343" spans="6:11" ht="15.75" customHeight="1" x14ac:dyDescent="0.25">
      <c r="F343" s="71"/>
      <c r="K343" s="71"/>
    </row>
    <row r="344" spans="6:11" ht="15.75" customHeight="1" x14ac:dyDescent="0.25">
      <c r="F344" s="71"/>
      <c r="K344" s="71"/>
    </row>
    <row r="345" spans="6:11" ht="15.75" customHeight="1" x14ac:dyDescent="0.25">
      <c r="F345" s="71"/>
      <c r="K345" s="71"/>
    </row>
    <row r="346" spans="6:11" ht="15.75" customHeight="1" x14ac:dyDescent="0.25">
      <c r="F346" s="71"/>
      <c r="K346" s="71"/>
    </row>
    <row r="347" spans="6:11" ht="15.75" customHeight="1" x14ac:dyDescent="0.25">
      <c r="F347" s="71"/>
      <c r="K347" s="71"/>
    </row>
    <row r="348" spans="6:11" ht="15.75" customHeight="1" x14ac:dyDescent="0.25">
      <c r="F348" s="71"/>
      <c r="K348" s="71"/>
    </row>
    <row r="349" spans="6:11" ht="15.75" customHeight="1" x14ac:dyDescent="0.25">
      <c r="F349" s="71"/>
      <c r="K349" s="71"/>
    </row>
    <row r="350" spans="6:11" ht="15.75" customHeight="1" x14ac:dyDescent="0.25">
      <c r="F350" s="71"/>
      <c r="K350" s="71"/>
    </row>
    <row r="351" spans="6:11" ht="15.75" customHeight="1" x14ac:dyDescent="0.25">
      <c r="F351" s="71"/>
      <c r="K351" s="71"/>
    </row>
    <row r="352" spans="6:11" ht="15.75" customHeight="1" x14ac:dyDescent="0.25">
      <c r="F352" s="71"/>
      <c r="K352" s="71"/>
    </row>
    <row r="353" spans="6:11" ht="15.75" customHeight="1" x14ac:dyDescent="0.25">
      <c r="F353" s="71"/>
      <c r="K353" s="71"/>
    </row>
    <row r="354" spans="6:11" ht="15.75" customHeight="1" x14ac:dyDescent="0.25">
      <c r="F354" s="71"/>
      <c r="K354" s="71"/>
    </row>
    <row r="355" spans="6:11" ht="15.75" customHeight="1" x14ac:dyDescent="0.25">
      <c r="F355" s="71"/>
      <c r="K355" s="71"/>
    </row>
    <row r="356" spans="6:11" ht="15.75" customHeight="1" x14ac:dyDescent="0.25">
      <c r="F356" s="71"/>
      <c r="K356" s="71"/>
    </row>
    <row r="357" spans="6:11" ht="15.75" customHeight="1" x14ac:dyDescent="0.25">
      <c r="F357" s="71"/>
      <c r="K357" s="71"/>
    </row>
    <row r="358" spans="6:11" ht="15.75" customHeight="1" x14ac:dyDescent="0.25">
      <c r="F358" s="71"/>
      <c r="K358" s="71"/>
    </row>
    <row r="359" spans="6:11" ht="15.75" customHeight="1" x14ac:dyDescent="0.25">
      <c r="F359" s="71"/>
      <c r="K359" s="71"/>
    </row>
    <row r="360" spans="6:11" ht="15.75" customHeight="1" x14ac:dyDescent="0.25">
      <c r="F360" s="71"/>
      <c r="K360" s="71"/>
    </row>
    <row r="361" spans="6:11" ht="15.75" customHeight="1" x14ac:dyDescent="0.25">
      <c r="F361" s="71"/>
      <c r="K361" s="71"/>
    </row>
    <row r="362" spans="6:11" ht="15.75" customHeight="1" x14ac:dyDescent="0.25">
      <c r="F362" s="71"/>
      <c r="K362" s="71"/>
    </row>
    <row r="363" spans="6:11" ht="15.75" customHeight="1" x14ac:dyDescent="0.25">
      <c r="F363" s="71"/>
      <c r="K363" s="71"/>
    </row>
    <row r="364" spans="6:11" ht="15.75" customHeight="1" x14ac:dyDescent="0.25">
      <c r="F364" s="71"/>
      <c r="K364" s="71"/>
    </row>
    <row r="365" spans="6:11" ht="15.75" customHeight="1" x14ac:dyDescent="0.25">
      <c r="F365" s="71"/>
      <c r="K365" s="71"/>
    </row>
    <row r="366" spans="6:11" ht="15.75" customHeight="1" x14ac:dyDescent="0.25">
      <c r="F366" s="71"/>
      <c r="K366" s="71"/>
    </row>
    <row r="367" spans="6:11" ht="15.75" customHeight="1" x14ac:dyDescent="0.25">
      <c r="F367" s="71"/>
      <c r="K367" s="71"/>
    </row>
    <row r="368" spans="6:11" ht="15.75" customHeight="1" x14ac:dyDescent="0.25">
      <c r="F368" s="71"/>
      <c r="K368" s="71"/>
    </row>
    <row r="369" spans="6:11" ht="15.75" customHeight="1" x14ac:dyDescent="0.25">
      <c r="F369" s="71"/>
      <c r="K369" s="71"/>
    </row>
    <row r="370" spans="6:11" ht="15.75" customHeight="1" x14ac:dyDescent="0.25">
      <c r="F370" s="71"/>
      <c r="K370" s="71"/>
    </row>
    <row r="371" spans="6:11" ht="15.75" customHeight="1" x14ac:dyDescent="0.25">
      <c r="F371" s="71"/>
      <c r="K371" s="71"/>
    </row>
    <row r="372" spans="6:11" ht="15.75" customHeight="1" x14ac:dyDescent="0.25">
      <c r="F372" s="71"/>
      <c r="K372" s="71"/>
    </row>
    <row r="373" spans="6:11" ht="15.75" customHeight="1" x14ac:dyDescent="0.25">
      <c r="F373" s="71"/>
      <c r="K373" s="71"/>
    </row>
    <row r="374" spans="6:11" ht="15.75" customHeight="1" x14ac:dyDescent="0.25">
      <c r="F374" s="71"/>
      <c r="K374" s="71"/>
    </row>
    <row r="375" spans="6:11" ht="15.75" customHeight="1" x14ac:dyDescent="0.25">
      <c r="F375" s="71"/>
      <c r="K375" s="71"/>
    </row>
    <row r="376" spans="6:11" ht="15.75" customHeight="1" x14ac:dyDescent="0.25">
      <c r="F376" s="71"/>
      <c r="K376" s="71"/>
    </row>
    <row r="377" spans="6:11" ht="15.75" customHeight="1" x14ac:dyDescent="0.25">
      <c r="F377" s="71"/>
      <c r="K377" s="71"/>
    </row>
    <row r="378" spans="6:11" ht="15.75" customHeight="1" x14ac:dyDescent="0.25">
      <c r="F378" s="71"/>
      <c r="K378" s="71"/>
    </row>
    <row r="379" spans="6:11" ht="15.75" customHeight="1" x14ac:dyDescent="0.25">
      <c r="F379" s="71"/>
      <c r="K379" s="71"/>
    </row>
    <row r="380" spans="6:11" ht="15.75" customHeight="1" x14ac:dyDescent="0.25">
      <c r="F380" s="71"/>
      <c r="K380" s="71"/>
    </row>
    <row r="381" spans="6:11" ht="15.75" customHeight="1" x14ac:dyDescent="0.25">
      <c r="F381" s="71"/>
      <c r="K381" s="71"/>
    </row>
    <row r="382" spans="6:11" ht="15.75" customHeight="1" x14ac:dyDescent="0.25">
      <c r="F382" s="71"/>
      <c r="K382" s="71"/>
    </row>
    <row r="383" spans="6:11" ht="15.75" customHeight="1" x14ac:dyDescent="0.25">
      <c r="F383" s="71"/>
      <c r="K383" s="71"/>
    </row>
    <row r="384" spans="6:11" ht="15.75" customHeight="1" x14ac:dyDescent="0.25">
      <c r="F384" s="71"/>
      <c r="K384" s="71"/>
    </row>
    <row r="385" spans="6:11" ht="15.75" customHeight="1" x14ac:dyDescent="0.25">
      <c r="F385" s="71"/>
      <c r="K385" s="71"/>
    </row>
    <row r="386" spans="6:11" ht="15.75" customHeight="1" x14ac:dyDescent="0.25">
      <c r="F386" s="71"/>
      <c r="K386" s="71"/>
    </row>
    <row r="387" spans="6:11" ht="15.75" customHeight="1" x14ac:dyDescent="0.25">
      <c r="F387" s="71"/>
      <c r="K387" s="71"/>
    </row>
    <row r="388" spans="6:11" ht="15.75" customHeight="1" x14ac:dyDescent="0.25">
      <c r="F388" s="71"/>
      <c r="K388" s="71"/>
    </row>
    <row r="389" spans="6:11" ht="15.75" customHeight="1" x14ac:dyDescent="0.25">
      <c r="F389" s="71"/>
      <c r="K389" s="71"/>
    </row>
    <row r="390" spans="6:11" ht="15.75" customHeight="1" x14ac:dyDescent="0.25">
      <c r="F390" s="71"/>
      <c r="K390" s="71"/>
    </row>
    <row r="391" spans="6:11" ht="15.75" customHeight="1" x14ac:dyDescent="0.25">
      <c r="F391" s="71"/>
      <c r="K391" s="71"/>
    </row>
    <row r="392" spans="6:11" ht="15.75" customHeight="1" x14ac:dyDescent="0.25">
      <c r="F392" s="71"/>
      <c r="K392" s="71"/>
    </row>
    <row r="393" spans="6:11" ht="15.75" customHeight="1" x14ac:dyDescent="0.25">
      <c r="F393" s="71"/>
      <c r="K393" s="71"/>
    </row>
    <row r="394" spans="6:11" ht="15.75" customHeight="1" x14ac:dyDescent="0.25">
      <c r="F394" s="71"/>
      <c r="K394" s="71"/>
    </row>
    <row r="395" spans="6:11" ht="15.75" customHeight="1" x14ac:dyDescent="0.25">
      <c r="F395" s="71"/>
      <c r="K395" s="71"/>
    </row>
    <row r="396" spans="6:11" ht="15.75" customHeight="1" x14ac:dyDescent="0.25">
      <c r="F396" s="71"/>
      <c r="K396" s="71"/>
    </row>
    <row r="397" spans="6:11" ht="15.75" customHeight="1" x14ac:dyDescent="0.25">
      <c r="F397" s="71"/>
      <c r="K397" s="71"/>
    </row>
    <row r="398" spans="6:11" ht="15.75" customHeight="1" x14ac:dyDescent="0.25">
      <c r="F398" s="71"/>
      <c r="K398" s="71"/>
    </row>
    <row r="399" spans="6:11" ht="15.75" customHeight="1" x14ac:dyDescent="0.25">
      <c r="F399" s="71"/>
      <c r="K399" s="71"/>
    </row>
    <row r="400" spans="6:11" ht="15.75" customHeight="1" x14ac:dyDescent="0.25">
      <c r="F400" s="71"/>
      <c r="K400" s="71"/>
    </row>
    <row r="401" spans="6:11" ht="15.75" customHeight="1" x14ac:dyDescent="0.25">
      <c r="F401" s="71"/>
      <c r="K401" s="71"/>
    </row>
    <row r="402" spans="6:11" ht="15.75" customHeight="1" x14ac:dyDescent="0.25">
      <c r="F402" s="71"/>
      <c r="K402" s="71"/>
    </row>
    <row r="403" spans="6:11" ht="15.75" customHeight="1" x14ac:dyDescent="0.25">
      <c r="F403" s="71"/>
      <c r="K403" s="71"/>
    </row>
    <row r="404" spans="6:11" ht="15.75" customHeight="1" x14ac:dyDescent="0.25">
      <c r="F404" s="71"/>
      <c r="K404" s="71"/>
    </row>
    <row r="405" spans="6:11" ht="15.75" customHeight="1" x14ac:dyDescent="0.25">
      <c r="F405" s="71"/>
      <c r="K405" s="71"/>
    </row>
    <row r="406" spans="6:11" ht="15.75" customHeight="1" x14ac:dyDescent="0.25">
      <c r="F406" s="71"/>
      <c r="K406" s="71"/>
    </row>
    <row r="407" spans="6:11" ht="15.75" customHeight="1" x14ac:dyDescent="0.25">
      <c r="F407" s="71"/>
      <c r="K407" s="71"/>
    </row>
    <row r="408" spans="6:11" ht="15.75" customHeight="1" x14ac:dyDescent="0.25">
      <c r="F408" s="71"/>
      <c r="K408" s="71"/>
    </row>
    <row r="409" spans="6:11" ht="15.75" customHeight="1" x14ac:dyDescent="0.25">
      <c r="F409" s="71"/>
      <c r="K409" s="71"/>
    </row>
    <row r="410" spans="6:11" ht="15.75" customHeight="1" x14ac:dyDescent="0.25">
      <c r="F410" s="71"/>
      <c r="K410" s="71"/>
    </row>
    <row r="411" spans="6:11" ht="15.75" customHeight="1" x14ac:dyDescent="0.25">
      <c r="F411" s="71"/>
      <c r="K411" s="71"/>
    </row>
    <row r="412" spans="6:11" ht="15.75" customHeight="1" x14ac:dyDescent="0.25">
      <c r="F412" s="71"/>
      <c r="K412" s="71"/>
    </row>
    <row r="413" spans="6:11" ht="15.75" customHeight="1" x14ac:dyDescent="0.25">
      <c r="F413" s="71"/>
      <c r="K413" s="71"/>
    </row>
    <row r="414" spans="6:11" ht="15.75" customHeight="1" x14ac:dyDescent="0.25">
      <c r="F414" s="71"/>
      <c r="K414" s="71"/>
    </row>
    <row r="415" spans="6:11" ht="15.75" customHeight="1" x14ac:dyDescent="0.25">
      <c r="F415" s="71"/>
      <c r="K415" s="71"/>
    </row>
    <row r="416" spans="6:11" ht="15.75" customHeight="1" x14ac:dyDescent="0.25">
      <c r="F416" s="71"/>
      <c r="K416" s="71"/>
    </row>
    <row r="417" spans="6:11" ht="15.75" customHeight="1" x14ac:dyDescent="0.25">
      <c r="F417" s="71"/>
      <c r="K417" s="71"/>
    </row>
    <row r="418" spans="6:11" ht="15.75" customHeight="1" x14ac:dyDescent="0.25">
      <c r="F418" s="71"/>
      <c r="K418" s="71"/>
    </row>
    <row r="419" spans="6:11" ht="15.75" customHeight="1" x14ac:dyDescent="0.25">
      <c r="F419" s="71"/>
      <c r="K419" s="71"/>
    </row>
    <row r="420" spans="6:11" ht="15.75" customHeight="1" x14ac:dyDescent="0.25">
      <c r="F420" s="71"/>
      <c r="K420" s="71"/>
    </row>
    <row r="421" spans="6:11" ht="15.75" customHeight="1" x14ac:dyDescent="0.25">
      <c r="F421" s="71"/>
      <c r="K421" s="71"/>
    </row>
    <row r="422" spans="6:11" ht="15.75" customHeight="1" x14ac:dyDescent="0.25">
      <c r="F422" s="71"/>
      <c r="K422" s="71"/>
    </row>
    <row r="423" spans="6:11" ht="15.75" customHeight="1" x14ac:dyDescent="0.25">
      <c r="F423" s="71"/>
      <c r="K423" s="71"/>
    </row>
    <row r="424" spans="6:11" ht="15.75" customHeight="1" x14ac:dyDescent="0.25">
      <c r="F424" s="71"/>
      <c r="K424" s="71"/>
    </row>
    <row r="425" spans="6:11" ht="15.75" customHeight="1" x14ac:dyDescent="0.25">
      <c r="F425" s="71"/>
      <c r="K425" s="71"/>
    </row>
    <row r="426" spans="6:11" ht="15.75" customHeight="1" x14ac:dyDescent="0.25">
      <c r="F426" s="71"/>
      <c r="K426" s="71"/>
    </row>
    <row r="427" spans="6:11" ht="15.75" customHeight="1" x14ac:dyDescent="0.25">
      <c r="F427" s="71"/>
      <c r="K427" s="71"/>
    </row>
    <row r="428" spans="6:11" ht="15.75" customHeight="1" x14ac:dyDescent="0.25">
      <c r="F428" s="71"/>
      <c r="K428" s="71"/>
    </row>
    <row r="429" spans="6:11" ht="15.75" customHeight="1" x14ac:dyDescent="0.25">
      <c r="F429" s="71"/>
      <c r="K429" s="71"/>
    </row>
    <row r="430" spans="6:11" ht="15.75" customHeight="1" x14ac:dyDescent="0.25">
      <c r="F430" s="71"/>
      <c r="K430" s="71"/>
    </row>
    <row r="431" spans="6:11" ht="15.75" customHeight="1" x14ac:dyDescent="0.25">
      <c r="F431" s="71"/>
      <c r="K431" s="71"/>
    </row>
    <row r="432" spans="6:11" ht="15.75" customHeight="1" x14ac:dyDescent="0.25">
      <c r="F432" s="71"/>
      <c r="K432" s="71"/>
    </row>
    <row r="433" spans="6:11" ht="15.75" customHeight="1" x14ac:dyDescent="0.25">
      <c r="F433" s="71"/>
      <c r="K433" s="71"/>
    </row>
    <row r="434" spans="6:11" ht="15.75" customHeight="1" x14ac:dyDescent="0.25">
      <c r="F434" s="71"/>
      <c r="K434" s="71"/>
    </row>
    <row r="435" spans="6:11" ht="15.75" customHeight="1" x14ac:dyDescent="0.25">
      <c r="F435" s="71"/>
      <c r="K435" s="71"/>
    </row>
    <row r="436" spans="6:11" ht="15.75" customHeight="1" x14ac:dyDescent="0.25">
      <c r="F436" s="71"/>
      <c r="K436" s="71"/>
    </row>
    <row r="437" spans="6:11" ht="15.75" customHeight="1" x14ac:dyDescent="0.25">
      <c r="F437" s="71"/>
      <c r="K437" s="71"/>
    </row>
    <row r="438" spans="6:11" ht="15.75" customHeight="1" x14ac:dyDescent="0.25">
      <c r="F438" s="71"/>
      <c r="K438" s="71"/>
    </row>
    <row r="439" spans="6:11" ht="15.75" customHeight="1" x14ac:dyDescent="0.25">
      <c r="F439" s="71"/>
      <c r="K439" s="71"/>
    </row>
    <row r="440" spans="6:11" ht="15.75" customHeight="1" x14ac:dyDescent="0.25">
      <c r="F440" s="71"/>
      <c r="K440" s="71"/>
    </row>
    <row r="441" spans="6:11" ht="15.75" customHeight="1" x14ac:dyDescent="0.25">
      <c r="F441" s="71"/>
      <c r="K441" s="71"/>
    </row>
    <row r="442" spans="6:11" ht="15.75" customHeight="1" x14ac:dyDescent="0.25">
      <c r="F442" s="71"/>
      <c r="K442" s="71"/>
    </row>
    <row r="443" spans="6:11" ht="15.75" customHeight="1" x14ac:dyDescent="0.25">
      <c r="F443" s="71"/>
      <c r="K443" s="71"/>
    </row>
    <row r="444" spans="6:11" ht="15.75" customHeight="1" x14ac:dyDescent="0.25">
      <c r="F444" s="71"/>
      <c r="K444" s="71"/>
    </row>
    <row r="445" spans="6:11" ht="15.75" customHeight="1" x14ac:dyDescent="0.25">
      <c r="F445" s="71"/>
      <c r="K445" s="71"/>
    </row>
    <row r="446" spans="6:11" ht="15.75" customHeight="1" x14ac:dyDescent="0.25">
      <c r="F446" s="71"/>
      <c r="K446" s="71"/>
    </row>
    <row r="447" spans="6:11" ht="15.75" customHeight="1" x14ac:dyDescent="0.25">
      <c r="F447" s="71"/>
      <c r="K447" s="71"/>
    </row>
    <row r="448" spans="6:11" ht="15.75" customHeight="1" x14ac:dyDescent="0.25">
      <c r="F448" s="71"/>
      <c r="K448" s="71"/>
    </row>
    <row r="449" spans="6:11" ht="15.75" customHeight="1" x14ac:dyDescent="0.25">
      <c r="F449" s="71"/>
      <c r="K449" s="71"/>
    </row>
    <row r="450" spans="6:11" ht="15.75" customHeight="1" x14ac:dyDescent="0.25">
      <c r="F450" s="71"/>
      <c r="K450" s="71"/>
    </row>
    <row r="451" spans="6:11" ht="15.75" customHeight="1" x14ac:dyDescent="0.25">
      <c r="F451" s="71"/>
      <c r="K451" s="71"/>
    </row>
    <row r="452" spans="6:11" ht="15.75" customHeight="1" x14ac:dyDescent="0.25">
      <c r="F452" s="71"/>
      <c r="K452" s="71"/>
    </row>
    <row r="453" spans="6:11" ht="15.75" customHeight="1" x14ac:dyDescent="0.25">
      <c r="F453" s="71"/>
      <c r="K453" s="71"/>
    </row>
    <row r="454" spans="6:11" ht="15.75" customHeight="1" x14ac:dyDescent="0.25">
      <c r="F454" s="71"/>
      <c r="K454" s="71"/>
    </row>
    <row r="455" spans="6:11" ht="15.75" customHeight="1" x14ac:dyDescent="0.25">
      <c r="F455" s="71"/>
      <c r="K455" s="71"/>
    </row>
    <row r="456" spans="6:11" ht="15.75" customHeight="1" x14ac:dyDescent="0.25">
      <c r="F456" s="71"/>
      <c r="K456" s="71"/>
    </row>
    <row r="457" spans="6:11" ht="15.75" customHeight="1" x14ac:dyDescent="0.25">
      <c r="F457" s="71"/>
      <c r="K457" s="71"/>
    </row>
    <row r="458" spans="6:11" ht="15.75" customHeight="1" x14ac:dyDescent="0.25">
      <c r="F458" s="71"/>
      <c r="K458" s="71"/>
    </row>
    <row r="459" spans="6:11" ht="15.75" customHeight="1" x14ac:dyDescent="0.25">
      <c r="F459" s="71"/>
      <c r="K459" s="71"/>
    </row>
    <row r="460" spans="6:11" ht="15.75" customHeight="1" x14ac:dyDescent="0.25">
      <c r="F460" s="71"/>
      <c r="K460" s="71"/>
    </row>
    <row r="461" spans="6:11" ht="15.75" customHeight="1" x14ac:dyDescent="0.25">
      <c r="F461" s="71"/>
      <c r="K461" s="71"/>
    </row>
    <row r="462" spans="6:11" ht="15.75" customHeight="1" x14ac:dyDescent="0.25">
      <c r="F462" s="71"/>
      <c r="K462" s="71"/>
    </row>
    <row r="463" spans="6:11" ht="15.75" customHeight="1" x14ac:dyDescent="0.25">
      <c r="F463" s="71"/>
      <c r="K463" s="71"/>
    </row>
    <row r="464" spans="6:11" ht="15.75" customHeight="1" x14ac:dyDescent="0.25">
      <c r="F464" s="71"/>
      <c r="K464" s="71"/>
    </row>
    <row r="465" spans="6:11" ht="15.75" customHeight="1" x14ac:dyDescent="0.25">
      <c r="F465" s="71"/>
      <c r="K465" s="71"/>
    </row>
    <row r="466" spans="6:11" ht="15.75" customHeight="1" x14ac:dyDescent="0.25">
      <c r="F466" s="71"/>
      <c r="K466" s="71"/>
    </row>
    <row r="467" spans="6:11" ht="15.75" customHeight="1" x14ac:dyDescent="0.25">
      <c r="F467" s="71"/>
      <c r="K467" s="71"/>
    </row>
    <row r="468" spans="6:11" ht="15.75" customHeight="1" x14ac:dyDescent="0.25">
      <c r="F468" s="71"/>
      <c r="K468" s="71"/>
    </row>
    <row r="469" spans="6:11" ht="15.75" customHeight="1" x14ac:dyDescent="0.25">
      <c r="F469" s="71"/>
      <c r="K469" s="71"/>
    </row>
    <row r="470" spans="6:11" ht="15.75" customHeight="1" x14ac:dyDescent="0.25">
      <c r="F470" s="71"/>
      <c r="K470" s="71"/>
    </row>
    <row r="471" spans="6:11" ht="15.75" customHeight="1" x14ac:dyDescent="0.25">
      <c r="F471" s="71"/>
      <c r="K471" s="71"/>
    </row>
    <row r="472" spans="6:11" ht="15.75" customHeight="1" x14ac:dyDescent="0.25">
      <c r="F472" s="71"/>
      <c r="K472" s="71"/>
    </row>
    <row r="473" spans="6:11" ht="15.75" customHeight="1" x14ac:dyDescent="0.25">
      <c r="F473" s="71"/>
      <c r="K473" s="71"/>
    </row>
    <row r="474" spans="6:11" ht="15.75" customHeight="1" x14ac:dyDescent="0.25">
      <c r="F474" s="71"/>
      <c r="K474" s="71"/>
    </row>
    <row r="475" spans="6:11" ht="15.75" customHeight="1" x14ac:dyDescent="0.25">
      <c r="F475" s="71"/>
      <c r="K475" s="71"/>
    </row>
    <row r="476" spans="6:11" ht="15.75" customHeight="1" x14ac:dyDescent="0.25">
      <c r="F476" s="71"/>
      <c r="K476" s="71"/>
    </row>
    <row r="477" spans="6:11" ht="15.75" customHeight="1" x14ac:dyDescent="0.25">
      <c r="F477" s="71"/>
      <c r="K477" s="71"/>
    </row>
    <row r="478" spans="6:11" ht="15.75" customHeight="1" x14ac:dyDescent="0.25">
      <c r="F478" s="71"/>
      <c r="K478" s="71"/>
    </row>
    <row r="479" spans="6:11" ht="15.75" customHeight="1" x14ac:dyDescent="0.25">
      <c r="F479" s="71"/>
      <c r="K479" s="71"/>
    </row>
    <row r="480" spans="6:11" ht="15.75" customHeight="1" x14ac:dyDescent="0.25">
      <c r="F480" s="71"/>
      <c r="K480" s="71"/>
    </row>
    <row r="481" spans="6:11" ht="15.75" customHeight="1" x14ac:dyDescent="0.25">
      <c r="F481" s="71"/>
      <c r="K481" s="71"/>
    </row>
    <row r="482" spans="6:11" ht="15.75" customHeight="1" x14ac:dyDescent="0.25">
      <c r="F482" s="71"/>
      <c r="K482" s="71"/>
    </row>
    <row r="483" spans="6:11" ht="15.75" customHeight="1" x14ac:dyDescent="0.25">
      <c r="F483" s="71"/>
      <c r="K483" s="71"/>
    </row>
    <row r="484" spans="6:11" ht="15.75" customHeight="1" x14ac:dyDescent="0.25">
      <c r="F484" s="71"/>
      <c r="K484" s="71"/>
    </row>
    <row r="485" spans="6:11" ht="15.75" customHeight="1" x14ac:dyDescent="0.25">
      <c r="F485" s="71"/>
      <c r="K485" s="71"/>
    </row>
    <row r="486" spans="6:11" ht="15.75" customHeight="1" x14ac:dyDescent="0.25">
      <c r="F486" s="71"/>
      <c r="K486" s="71"/>
    </row>
    <row r="487" spans="6:11" ht="15.75" customHeight="1" x14ac:dyDescent="0.25">
      <c r="F487" s="71"/>
      <c r="K487" s="71"/>
    </row>
    <row r="488" spans="6:11" ht="15.75" customHeight="1" x14ac:dyDescent="0.25">
      <c r="F488" s="71"/>
      <c r="K488" s="71"/>
    </row>
    <row r="489" spans="6:11" ht="15.75" customHeight="1" x14ac:dyDescent="0.25">
      <c r="F489" s="71"/>
      <c r="K489" s="71"/>
    </row>
    <row r="490" spans="6:11" ht="15.75" customHeight="1" x14ac:dyDescent="0.25">
      <c r="F490" s="71"/>
      <c r="K490" s="71"/>
    </row>
    <row r="491" spans="6:11" ht="15.75" customHeight="1" x14ac:dyDescent="0.25">
      <c r="F491" s="71"/>
      <c r="K491" s="71"/>
    </row>
    <row r="492" spans="6:11" ht="15.75" customHeight="1" x14ac:dyDescent="0.25">
      <c r="F492" s="71"/>
      <c r="K492" s="71"/>
    </row>
    <row r="493" spans="6:11" ht="15.75" customHeight="1" x14ac:dyDescent="0.25">
      <c r="F493" s="71"/>
      <c r="K493" s="71"/>
    </row>
    <row r="494" spans="6:11" ht="15.75" customHeight="1" x14ac:dyDescent="0.25">
      <c r="F494" s="71"/>
      <c r="K494" s="71"/>
    </row>
    <row r="495" spans="6:11" ht="15.75" customHeight="1" x14ac:dyDescent="0.25">
      <c r="F495" s="71"/>
      <c r="K495" s="71"/>
    </row>
    <row r="496" spans="6:11" ht="15.75" customHeight="1" x14ac:dyDescent="0.25">
      <c r="F496" s="71"/>
      <c r="K496" s="71"/>
    </row>
    <row r="497" spans="6:11" ht="15.75" customHeight="1" x14ac:dyDescent="0.25">
      <c r="F497" s="71"/>
      <c r="K497" s="71"/>
    </row>
    <row r="498" spans="6:11" ht="15.75" customHeight="1" x14ac:dyDescent="0.25">
      <c r="F498" s="71"/>
      <c r="K498" s="71"/>
    </row>
    <row r="499" spans="6:11" ht="15.75" customHeight="1" x14ac:dyDescent="0.25">
      <c r="F499" s="71"/>
      <c r="K499" s="71"/>
    </row>
    <row r="500" spans="6:11" ht="15.75" customHeight="1" x14ac:dyDescent="0.25">
      <c r="F500" s="71"/>
      <c r="K500" s="71"/>
    </row>
    <row r="501" spans="6:11" ht="15.75" customHeight="1" x14ac:dyDescent="0.25">
      <c r="F501" s="71"/>
      <c r="K501" s="71"/>
    </row>
    <row r="502" spans="6:11" ht="15.75" customHeight="1" x14ac:dyDescent="0.25">
      <c r="F502" s="71"/>
      <c r="K502" s="71"/>
    </row>
    <row r="503" spans="6:11" ht="15.75" customHeight="1" x14ac:dyDescent="0.25">
      <c r="F503" s="71"/>
      <c r="K503" s="71"/>
    </row>
    <row r="504" spans="6:11" ht="15.75" customHeight="1" x14ac:dyDescent="0.25">
      <c r="F504" s="71"/>
      <c r="K504" s="71"/>
    </row>
    <row r="505" spans="6:11" ht="15.75" customHeight="1" x14ac:dyDescent="0.25">
      <c r="F505" s="71"/>
      <c r="K505" s="71"/>
    </row>
    <row r="506" spans="6:11" ht="15.75" customHeight="1" x14ac:dyDescent="0.25">
      <c r="F506" s="71"/>
      <c r="K506" s="71"/>
    </row>
    <row r="507" spans="6:11" ht="15.75" customHeight="1" x14ac:dyDescent="0.25">
      <c r="F507" s="71"/>
      <c r="K507" s="71"/>
    </row>
    <row r="508" spans="6:11" ht="15.75" customHeight="1" x14ac:dyDescent="0.25">
      <c r="F508" s="71"/>
      <c r="K508" s="71"/>
    </row>
    <row r="509" spans="6:11" ht="15.75" customHeight="1" x14ac:dyDescent="0.25">
      <c r="F509" s="71"/>
      <c r="K509" s="71"/>
    </row>
    <row r="510" spans="6:11" ht="15.75" customHeight="1" x14ac:dyDescent="0.25">
      <c r="F510" s="71"/>
      <c r="K510" s="71"/>
    </row>
    <row r="511" spans="6:11" ht="15.75" customHeight="1" x14ac:dyDescent="0.25">
      <c r="F511" s="71"/>
      <c r="K511" s="71"/>
    </row>
    <row r="512" spans="6:11" ht="15.75" customHeight="1" x14ac:dyDescent="0.25">
      <c r="F512" s="71"/>
      <c r="K512" s="71"/>
    </row>
    <row r="513" spans="6:11" ht="15.75" customHeight="1" x14ac:dyDescent="0.25">
      <c r="F513" s="71"/>
      <c r="K513" s="71"/>
    </row>
    <row r="514" spans="6:11" ht="15.75" customHeight="1" x14ac:dyDescent="0.25">
      <c r="F514" s="71"/>
      <c r="K514" s="71"/>
    </row>
    <row r="515" spans="6:11" ht="15.75" customHeight="1" x14ac:dyDescent="0.25">
      <c r="F515" s="71"/>
      <c r="K515" s="71"/>
    </row>
    <row r="516" spans="6:11" ht="15.75" customHeight="1" x14ac:dyDescent="0.25">
      <c r="F516" s="71"/>
      <c r="K516" s="71"/>
    </row>
    <row r="517" spans="6:11" ht="15.75" customHeight="1" x14ac:dyDescent="0.25">
      <c r="F517" s="71"/>
      <c r="K517" s="71"/>
    </row>
    <row r="518" spans="6:11" ht="15.75" customHeight="1" x14ac:dyDescent="0.25">
      <c r="F518" s="71"/>
      <c r="K518" s="71"/>
    </row>
    <row r="519" spans="6:11" ht="15.75" customHeight="1" x14ac:dyDescent="0.25">
      <c r="F519" s="71"/>
      <c r="K519" s="71"/>
    </row>
    <row r="520" spans="6:11" ht="15.75" customHeight="1" x14ac:dyDescent="0.25">
      <c r="F520" s="71"/>
      <c r="K520" s="71"/>
    </row>
    <row r="521" spans="6:11" ht="15.75" customHeight="1" x14ac:dyDescent="0.25">
      <c r="F521" s="71"/>
      <c r="K521" s="71"/>
    </row>
    <row r="522" spans="6:11" ht="15.75" customHeight="1" x14ac:dyDescent="0.25">
      <c r="F522" s="71"/>
      <c r="K522" s="71"/>
    </row>
    <row r="523" spans="6:11" ht="15.75" customHeight="1" x14ac:dyDescent="0.25">
      <c r="F523" s="71"/>
      <c r="K523" s="71"/>
    </row>
    <row r="524" spans="6:11" ht="15.75" customHeight="1" x14ac:dyDescent="0.25">
      <c r="F524" s="71"/>
      <c r="K524" s="71"/>
    </row>
    <row r="525" spans="6:11" ht="15.75" customHeight="1" x14ac:dyDescent="0.25">
      <c r="F525" s="71"/>
      <c r="K525" s="71"/>
    </row>
    <row r="526" spans="6:11" ht="15.75" customHeight="1" x14ac:dyDescent="0.25">
      <c r="F526" s="71"/>
      <c r="K526" s="71"/>
    </row>
    <row r="527" spans="6:11" ht="15.75" customHeight="1" x14ac:dyDescent="0.25">
      <c r="F527" s="71"/>
      <c r="K527" s="71"/>
    </row>
    <row r="528" spans="6:11" ht="15.75" customHeight="1" x14ac:dyDescent="0.25">
      <c r="F528" s="71"/>
      <c r="K528" s="71"/>
    </row>
    <row r="529" spans="6:11" ht="15.75" customHeight="1" x14ac:dyDescent="0.25">
      <c r="F529" s="71"/>
      <c r="K529" s="71"/>
    </row>
    <row r="530" spans="6:11" ht="15.75" customHeight="1" x14ac:dyDescent="0.25">
      <c r="F530" s="71"/>
      <c r="K530" s="71"/>
    </row>
    <row r="531" spans="6:11" ht="15.75" customHeight="1" x14ac:dyDescent="0.25">
      <c r="F531" s="71"/>
      <c r="K531" s="71"/>
    </row>
    <row r="532" spans="6:11" ht="15.75" customHeight="1" x14ac:dyDescent="0.25">
      <c r="F532" s="71"/>
      <c r="K532" s="71"/>
    </row>
    <row r="533" spans="6:11" ht="15.75" customHeight="1" x14ac:dyDescent="0.25">
      <c r="F533" s="71"/>
      <c r="K533" s="71"/>
    </row>
    <row r="534" spans="6:11" ht="15.75" customHeight="1" x14ac:dyDescent="0.25">
      <c r="F534" s="71"/>
      <c r="K534" s="71"/>
    </row>
    <row r="535" spans="6:11" ht="15.75" customHeight="1" x14ac:dyDescent="0.25">
      <c r="F535" s="71"/>
      <c r="K535" s="71"/>
    </row>
    <row r="536" spans="6:11" ht="15.75" customHeight="1" x14ac:dyDescent="0.25">
      <c r="F536" s="71"/>
      <c r="K536" s="71"/>
    </row>
    <row r="537" spans="6:11" ht="15.75" customHeight="1" x14ac:dyDescent="0.25">
      <c r="F537" s="71"/>
      <c r="K537" s="71"/>
    </row>
    <row r="538" spans="6:11" ht="15.75" customHeight="1" x14ac:dyDescent="0.25">
      <c r="F538" s="71"/>
      <c r="K538" s="71"/>
    </row>
    <row r="539" spans="6:11" ht="15.75" customHeight="1" x14ac:dyDescent="0.25">
      <c r="F539" s="71"/>
      <c r="K539" s="71"/>
    </row>
    <row r="540" spans="6:11" ht="15.75" customHeight="1" x14ac:dyDescent="0.25">
      <c r="F540" s="71"/>
      <c r="K540" s="71"/>
    </row>
    <row r="541" spans="6:11" ht="15.75" customHeight="1" x14ac:dyDescent="0.25">
      <c r="F541" s="71"/>
      <c r="K541" s="71"/>
    </row>
    <row r="542" spans="6:11" ht="15.75" customHeight="1" x14ac:dyDescent="0.25">
      <c r="F542" s="71"/>
      <c r="K542" s="71"/>
    </row>
    <row r="543" spans="6:11" ht="15.75" customHeight="1" x14ac:dyDescent="0.25">
      <c r="F543" s="71"/>
      <c r="K543" s="71"/>
    </row>
    <row r="544" spans="6:11" ht="15.75" customHeight="1" x14ac:dyDescent="0.25">
      <c r="F544" s="71"/>
      <c r="K544" s="71"/>
    </row>
    <row r="545" spans="6:11" ht="15.75" customHeight="1" x14ac:dyDescent="0.25">
      <c r="F545" s="71"/>
      <c r="K545" s="71"/>
    </row>
    <row r="546" spans="6:11" ht="15.75" customHeight="1" x14ac:dyDescent="0.25">
      <c r="F546" s="71"/>
      <c r="K546" s="71"/>
    </row>
    <row r="547" spans="6:11" ht="15.75" customHeight="1" x14ac:dyDescent="0.25">
      <c r="F547" s="71"/>
      <c r="K547" s="71"/>
    </row>
    <row r="548" spans="6:11" ht="15.75" customHeight="1" x14ac:dyDescent="0.25">
      <c r="F548" s="71"/>
      <c r="K548" s="71"/>
    </row>
    <row r="549" spans="6:11" ht="15.75" customHeight="1" x14ac:dyDescent="0.25">
      <c r="F549" s="71"/>
      <c r="K549" s="71"/>
    </row>
    <row r="550" spans="6:11" ht="15.75" customHeight="1" x14ac:dyDescent="0.25">
      <c r="F550" s="71"/>
      <c r="K550" s="71"/>
    </row>
    <row r="551" spans="6:11" ht="15.75" customHeight="1" x14ac:dyDescent="0.25">
      <c r="F551" s="71"/>
      <c r="K551" s="71"/>
    </row>
    <row r="552" spans="6:11" ht="15.75" customHeight="1" x14ac:dyDescent="0.25">
      <c r="F552" s="71"/>
      <c r="K552" s="71"/>
    </row>
    <row r="553" spans="6:11" ht="15.75" customHeight="1" x14ac:dyDescent="0.25">
      <c r="F553" s="71"/>
      <c r="K553" s="71"/>
    </row>
    <row r="554" spans="6:11" ht="15.75" customHeight="1" x14ac:dyDescent="0.25">
      <c r="F554" s="71"/>
      <c r="K554" s="71"/>
    </row>
    <row r="555" spans="6:11" ht="15.75" customHeight="1" x14ac:dyDescent="0.25">
      <c r="F555" s="71"/>
      <c r="K555" s="71"/>
    </row>
    <row r="556" spans="6:11" ht="15.75" customHeight="1" x14ac:dyDescent="0.25">
      <c r="F556" s="71"/>
      <c r="K556" s="71"/>
    </row>
    <row r="557" spans="6:11" ht="15.75" customHeight="1" x14ac:dyDescent="0.25">
      <c r="F557" s="71"/>
      <c r="K557" s="71"/>
    </row>
    <row r="558" spans="6:11" ht="15.75" customHeight="1" x14ac:dyDescent="0.25">
      <c r="F558" s="71"/>
      <c r="K558" s="71"/>
    </row>
    <row r="559" spans="6:11" ht="15.75" customHeight="1" x14ac:dyDescent="0.25">
      <c r="F559" s="71"/>
      <c r="K559" s="71"/>
    </row>
    <row r="560" spans="6:11" ht="15.75" customHeight="1" x14ac:dyDescent="0.25">
      <c r="F560" s="71"/>
      <c r="K560" s="71"/>
    </row>
    <row r="561" spans="6:11" ht="15.75" customHeight="1" x14ac:dyDescent="0.25">
      <c r="F561" s="71"/>
      <c r="K561" s="71"/>
    </row>
    <row r="562" spans="6:11" ht="15.75" customHeight="1" x14ac:dyDescent="0.25">
      <c r="F562" s="71"/>
      <c r="K562" s="71"/>
    </row>
    <row r="563" spans="6:11" ht="15.75" customHeight="1" x14ac:dyDescent="0.25">
      <c r="F563" s="71"/>
      <c r="K563" s="71"/>
    </row>
    <row r="564" spans="6:11" ht="15.75" customHeight="1" x14ac:dyDescent="0.25">
      <c r="F564" s="71"/>
      <c r="K564" s="71"/>
    </row>
    <row r="565" spans="6:11" ht="15.75" customHeight="1" x14ac:dyDescent="0.25">
      <c r="F565" s="71"/>
      <c r="K565" s="71"/>
    </row>
    <row r="566" spans="6:11" ht="15.75" customHeight="1" x14ac:dyDescent="0.25">
      <c r="F566" s="71"/>
      <c r="K566" s="71"/>
    </row>
    <row r="567" spans="6:11" ht="15.75" customHeight="1" x14ac:dyDescent="0.25">
      <c r="F567" s="71"/>
      <c r="K567" s="71"/>
    </row>
    <row r="568" spans="6:11" ht="15.75" customHeight="1" x14ac:dyDescent="0.25">
      <c r="F568" s="71"/>
      <c r="K568" s="71"/>
    </row>
    <row r="569" spans="6:11" ht="15.75" customHeight="1" x14ac:dyDescent="0.25">
      <c r="F569" s="71"/>
      <c r="K569" s="71"/>
    </row>
    <row r="570" spans="6:11" ht="15.75" customHeight="1" x14ac:dyDescent="0.25">
      <c r="F570" s="71"/>
      <c r="K570" s="71"/>
    </row>
    <row r="571" spans="6:11" ht="15.75" customHeight="1" x14ac:dyDescent="0.25">
      <c r="F571" s="71"/>
      <c r="K571" s="71"/>
    </row>
    <row r="572" spans="6:11" ht="15.75" customHeight="1" x14ac:dyDescent="0.25">
      <c r="F572" s="71"/>
      <c r="K572" s="71"/>
    </row>
    <row r="573" spans="6:11" ht="15.75" customHeight="1" x14ac:dyDescent="0.25">
      <c r="F573" s="71"/>
      <c r="K573" s="71"/>
    </row>
    <row r="574" spans="6:11" ht="15.75" customHeight="1" x14ac:dyDescent="0.25">
      <c r="F574" s="71"/>
      <c r="K574" s="71"/>
    </row>
    <row r="575" spans="6:11" ht="15.75" customHeight="1" x14ac:dyDescent="0.25">
      <c r="F575" s="71"/>
      <c r="K575" s="71"/>
    </row>
    <row r="576" spans="6:11" ht="15.75" customHeight="1" x14ac:dyDescent="0.25">
      <c r="F576" s="71"/>
      <c r="K576" s="71"/>
    </row>
    <row r="577" spans="6:11" ht="15.75" customHeight="1" x14ac:dyDescent="0.25">
      <c r="F577" s="71"/>
      <c r="K577" s="71"/>
    </row>
    <row r="578" spans="6:11" ht="15.75" customHeight="1" x14ac:dyDescent="0.25">
      <c r="F578" s="71"/>
      <c r="K578" s="71"/>
    </row>
    <row r="579" spans="6:11" ht="15.75" customHeight="1" x14ac:dyDescent="0.25">
      <c r="F579" s="71"/>
      <c r="K579" s="71"/>
    </row>
    <row r="580" spans="6:11" ht="15.75" customHeight="1" x14ac:dyDescent="0.25">
      <c r="F580" s="71"/>
      <c r="K580" s="71"/>
    </row>
    <row r="581" spans="6:11" ht="15.75" customHeight="1" x14ac:dyDescent="0.25">
      <c r="F581" s="71"/>
      <c r="K581" s="71"/>
    </row>
    <row r="582" spans="6:11" ht="15.75" customHeight="1" x14ac:dyDescent="0.25">
      <c r="F582" s="71"/>
      <c r="K582" s="71"/>
    </row>
    <row r="583" spans="6:11" ht="15.75" customHeight="1" x14ac:dyDescent="0.25">
      <c r="F583" s="71"/>
      <c r="K583" s="71"/>
    </row>
    <row r="584" spans="6:11" ht="15.75" customHeight="1" x14ac:dyDescent="0.25">
      <c r="F584" s="71"/>
      <c r="K584" s="71"/>
    </row>
    <row r="585" spans="6:11" ht="15.75" customHeight="1" x14ac:dyDescent="0.25">
      <c r="F585" s="71"/>
      <c r="K585" s="71"/>
    </row>
    <row r="586" spans="6:11" ht="15.75" customHeight="1" x14ac:dyDescent="0.25">
      <c r="F586" s="71"/>
      <c r="K586" s="71"/>
    </row>
    <row r="587" spans="6:11" ht="15.75" customHeight="1" x14ac:dyDescent="0.25">
      <c r="F587" s="71"/>
      <c r="K587" s="71"/>
    </row>
    <row r="588" spans="6:11" ht="15.75" customHeight="1" x14ac:dyDescent="0.25">
      <c r="F588" s="71"/>
      <c r="K588" s="71"/>
    </row>
    <row r="589" spans="6:11" ht="15.75" customHeight="1" x14ac:dyDescent="0.25">
      <c r="F589" s="71"/>
      <c r="K589" s="71"/>
    </row>
    <row r="590" spans="6:11" ht="15.75" customHeight="1" x14ac:dyDescent="0.25">
      <c r="F590" s="71"/>
      <c r="K590" s="71"/>
    </row>
    <row r="591" spans="6:11" ht="15.75" customHeight="1" x14ac:dyDescent="0.25">
      <c r="F591" s="71"/>
      <c r="K591" s="71"/>
    </row>
    <row r="592" spans="6:11" ht="15.75" customHeight="1" x14ac:dyDescent="0.25">
      <c r="F592" s="71"/>
      <c r="K592" s="71"/>
    </row>
    <row r="593" spans="6:11" ht="15.75" customHeight="1" x14ac:dyDescent="0.25">
      <c r="F593" s="71"/>
      <c r="K593" s="71"/>
    </row>
    <row r="594" spans="6:11" ht="15.75" customHeight="1" x14ac:dyDescent="0.25">
      <c r="F594" s="71"/>
      <c r="K594" s="71"/>
    </row>
    <row r="595" spans="6:11" ht="15.75" customHeight="1" x14ac:dyDescent="0.25">
      <c r="F595" s="71"/>
      <c r="K595" s="71"/>
    </row>
    <row r="596" spans="6:11" ht="15.75" customHeight="1" x14ac:dyDescent="0.25">
      <c r="F596" s="71"/>
      <c r="K596" s="71"/>
    </row>
    <row r="597" spans="6:11" ht="15.75" customHeight="1" x14ac:dyDescent="0.25">
      <c r="F597" s="71"/>
      <c r="K597" s="71"/>
    </row>
    <row r="598" spans="6:11" ht="15.75" customHeight="1" x14ac:dyDescent="0.25">
      <c r="F598" s="71"/>
      <c r="K598" s="71"/>
    </row>
    <row r="599" spans="6:11" ht="15.75" customHeight="1" x14ac:dyDescent="0.25">
      <c r="F599" s="71"/>
      <c r="K599" s="71"/>
    </row>
    <row r="600" spans="6:11" ht="15.75" customHeight="1" x14ac:dyDescent="0.25">
      <c r="F600" s="71"/>
      <c r="K600" s="71"/>
    </row>
    <row r="601" spans="6:11" ht="15.75" customHeight="1" x14ac:dyDescent="0.25">
      <c r="F601" s="71"/>
      <c r="K601" s="71"/>
    </row>
    <row r="602" spans="6:11" ht="15.75" customHeight="1" x14ac:dyDescent="0.25">
      <c r="F602" s="71"/>
      <c r="K602" s="71"/>
    </row>
    <row r="603" spans="6:11" ht="15.75" customHeight="1" x14ac:dyDescent="0.25">
      <c r="F603" s="71"/>
      <c r="K603" s="71"/>
    </row>
    <row r="604" spans="6:11" ht="15.75" customHeight="1" x14ac:dyDescent="0.25">
      <c r="F604" s="71"/>
      <c r="K604" s="71"/>
    </row>
    <row r="605" spans="6:11" ht="15.75" customHeight="1" x14ac:dyDescent="0.25">
      <c r="F605" s="71"/>
      <c r="K605" s="71"/>
    </row>
    <row r="606" spans="6:11" ht="15.75" customHeight="1" x14ac:dyDescent="0.25">
      <c r="F606" s="71"/>
      <c r="K606" s="71"/>
    </row>
    <row r="607" spans="6:11" ht="15.75" customHeight="1" x14ac:dyDescent="0.25">
      <c r="F607" s="71"/>
      <c r="K607" s="71"/>
    </row>
    <row r="608" spans="6:11" ht="15.75" customHeight="1" x14ac:dyDescent="0.25">
      <c r="F608" s="71"/>
      <c r="K608" s="71"/>
    </row>
    <row r="609" spans="6:11" ht="15.75" customHeight="1" x14ac:dyDescent="0.25">
      <c r="F609" s="71"/>
      <c r="K609" s="71"/>
    </row>
    <row r="610" spans="6:11" ht="15.75" customHeight="1" x14ac:dyDescent="0.25">
      <c r="F610" s="71"/>
      <c r="K610" s="71"/>
    </row>
    <row r="611" spans="6:11" ht="15.75" customHeight="1" x14ac:dyDescent="0.25">
      <c r="F611" s="71"/>
      <c r="K611" s="71"/>
    </row>
    <row r="612" spans="6:11" ht="15.75" customHeight="1" x14ac:dyDescent="0.25">
      <c r="F612" s="71"/>
      <c r="K612" s="71"/>
    </row>
    <row r="613" spans="6:11" ht="15.75" customHeight="1" x14ac:dyDescent="0.25">
      <c r="F613" s="71"/>
      <c r="K613" s="71"/>
    </row>
    <row r="614" spans="6:11" ht="15.75" customHeight="1" x14ac:dyDescent="0.25">
      <c r="F614" s="71"/>
      <c r="K614" s="71"/>
    </row>
    <row r="615" spans="6:11" ht="15.75" customHeight="1" x14ac:dyDescent="0.25">
      <c r="F615" s="71"/>
      <c r="K615" s="71"/>
    </row>
    <row r="616" spans="6:11" ht="15.75" customHeight="1" x14ac:dyDescent="0.25">
      <c r="F616" s="71"/>
      <c r="K616" s="71"/>
    </row>
    <row r="617" spans="6:11" ht="15.75" customHeight="1" x14ac:dyDescent="0.25">
      <c r="F617" s="71"/>
      <c r="K617" s="71"/>
    </row>
    <row r="618" spans="6:11" ht="15.75" customHeight="1" x14ac:dyDescent="0.25">
      <c r="F618" s="71"/>
      <c r="K618" s="71"/>
    </row>
    <row r="619" spans="6:11" ht="15.75" customHeight="1" x14ac:dyDescent="0.25">
      <c r="F619" s="71"/>
      <c r="K619" s="71"/>
    </row>
    <row r="620" spans="6:11" ht="15.75" customHeight="1" x14ac:dyDescent="0.25">
      <c r="F620" s="71"/>
      <c r="K620" s="71"/>
    </row>
    <row r="621" spans="6:11" ht="15.75" customHeight="1" x14ac:dyDescent="0.25">
      <c r="F621" s="71"/>
      <c r="K621" s="71"/>
    </row>
    <row r="622" spans="6:11" ht="15.75" customHeight="1" x14ac:dyDescent="0.25">
      <c r="F622" s="71"/>
      <c r="K622" s="71"/>
    </row>
    <row r="623" spans="6:11" ht="15.75" customHeight="1" x14ac:dyDescent="0.25">
      <c r="F623" s="71"/>
      <c r="K623" s="71"/>
    </row>
    <row r="624" spans="6:11" ht="15.75" customHeight="1" x14ac:dyDescent="0.25">
      <c r="F624" s="71"/>
      <c r="K624" s="71"/>
    </row>
    <row r="625" spans="6:11" ht="15.75" customHeight="1" x14ac:dyDescent="0.25">
      <c r="F625" s="71"/>
      <c r="K625" s="71"/>
    </row>
    <row r="626" spans="6:11" ht="15.75" customHeight="1" x14ac:dyDescent="0.25">
      <c r="F626" s="71"/>
      <c r="K626" s="71"/>
    </row>
    <row r="627" spans="6:11" ht="15.75" customHeight="1" x14ac:dyDescent="0.25">
      <c r="F627" s="71"/>
      <c r="K627" s="71"/>
    </row>
    <row r="628" spans="6:11" ht="15.75" customHeight="1" x14ac:dyDescent="0.25">
      <c r="F628" s="71"/>
      <c r="K628" s="71"/>
    </row>
    <row r="629" spans="6:11" ht="15.75" customHeight="1" x14ac:dyDescent="0.25">
      <c r="F629" s="71"/>
      <c r="K629" s="71"/>
    </row>
    <row r="630" spans="6:11" ht="15.75" customHeight="1" x14ac:dyDescent="0.25">
      <c r="F630" s="71"/>
      <c r="K630" s="71"/>
    </row>
    <row r="631" spans="6:11" ht="15.75" customHeight="1" x14ac:dyDescent="0.25">
      <c r="F631" s="71"/>
      <c r="K631" s="71"/>
    </row>
    <row r="632" spans="6:11" ht="15.75" customHeight="1" x14ac:dyDescent="0.25">
      <c r="F632" s="71"/>
      <c r="K632" s="71"/>
    </row>
    <row r="633" spans="6:11" ht="15.75" customHeight="1" x14ac:dyDescent="0.25">
      <c r="F633" s="71"/>
      <c r="K633" s="71"/>
    </row>
    <row r="634" spans="6:11" ht="15.75" customHeight="1" x14ac:dyDescent="0.25">
      <c r="F634" s="71"/>
      <c r="K634" s="71"/>
    </row>
    <row r="635" spans="6:11" ht="15.75" customHeight="1" x14ac:dyDescent="0.25">
      <c r="F635" s="71"/>
      <c r="K635" s="71"/>
    </row>
    <row r="636" spans="6:11" ht="15.75" customHeight="1" x14ac:dyDescent="0.25">
      <c r="F636" s="71"/>
      <c r="K636" s="71"/>
    </row>
    <row r="637" spans="6:11" ht="15.75" customHeight="1" x14ac:dyDescent="0.25">
      <c r="F637" s="71"/>
      <c r="K637" s="71"/>
    </row>
    <row r="638" spans="6:11" ht="15.75" customHeight="1" x14ac:dyDescent="0.25">
      <c r="F638" s="71"/>
      <c r="K638" s="71"/>
    </row>
    <row r="639" spans="6:11" ht="15.75" customHeight="1" x14ac:dyDescent="0.25">
      <c r="F639" s="71"/>
      <c r="K639" s="71"/>
    </row>
    <row r="640" spans="6:11" ht="15.75" customHeight="1" x14ac:dyDescent="0.25">
      <c r="F640" s="71"/>
      <c r="K640" s="71"/>
    </row>
    <row r="641" spans="6:11" ht="15.75" customHeight="1" x14ac:dyDescent="0.25">
      <c r="F641" s="71"/>
      <c r="K641" s="71"/>
    </row>
    <row r="642" spans="6:11" ht="15.75" customHeight="1" x14ac:dyDescent="0.25">
      <c r="F642" s="71"/>
      <c r="K642" s="71"/>
    </row>
    <row r="643" spans="6:11" ht="15.75" customHeight="1" x14ac:dyDescent="0.25">
      <c r="F643" s="71"/>
      <c r="K643" s="71"/>
    </row>
    <row r="644" spans="6:11" ht="15.75" customHeight="1" x14ac:dyDescent="0.25">
      <c r="F644" s="71"/>
      <c r="K644" s="71"/>
    </row>
    <row r="645" spans="6:11" ht="15.75" customHeight="1" x14ac:dyDescent="0.25">
      <c r="F645" s="71"/>
      <c r="K645" s="71"/>
    </row>
    <row r="646" spans="6:11" ht="15.75" customHeight="1" x14ac:dyDescent="0.25">
      <c r="F646" s="71"/>
      <c r="K646" s="71"/>
    </row>
    <row r="647" spans="6:11" ht="15.75" customHeight="1" x14ac:dyDescent="0.25">
      <c r="F647" s="71"/>
      <c r="K647" s="71"/>
    </row>
    <row r="648" spans="6:11" ht="15.75" customHeight="1" x14ac:dyDescent="0.25">
      <c r="F648" s="71"/>
      <c r="K648" s="71"/>
    </row>
    <row r="649" spans="6:11" ht="15.75" customHeight="1" x14ac:dyDescent="0.25">
      <c r="F649" s="71"/>
      <c r="K649" s="71"/>
    </row>
    <row r="650" spans="6:11" ht="15.75" customHeight="1" x14ac:dyDescent="0.25">
      <c r="F650" s="71"/>
      <c r="K650" s="71"/>
    </row>
    <row r="651" spans="6:11" ht="15.75" customHeight="1" x14ac:dyDescent="0.25">
      <c r="F651" s="71"/>
      <c r="K651" s="71"/>
    </row>
    <row r="652" spans="6:11" ht="15.75" customHeight="1" x14ac:dyDescent="0.25">
      <c r="F652" s="71"/>
      <c r="K652" s="71"/>
    </row>
    <row r="653" spans="6:11" ht="15.75" customHeight="1" x14ac:dyDescent="0.25">
      <c r="F653" s="71"/>
      <c r="K653" s="71"/>
    </row>
    <row r="654" spans="6:11" ht="15.75" customHeight="1" x14ac:dyDescent="0.25">
      <c r="F654" s="71"/>
      <c r="K654" s="71"/>
    </row>
    <row r="655" spans="6:11" ht="15.75" customHeight="1" x14ac:dyDescent="0.25">
      <c r="F655" s="71"/>
      <c r="K655" s="71"/>
    </row>
    <row r="656" spans="6:11" ht="15.75" customHeight="1" x14ac:dyDescent="0.25">
      <c r="F656" s="71"/>
      <c r="K656" s="71"/>
    </row>
    <row r="657" spans="6:11" ht="15.75" customHeight="1" x14ac:dyDescent="0.25">
      <c r="F657" s="71"/>
      <c r="K657" s="71"/>
    </row>
    <row r="658" spans="6:11" ht="15.75" customHeight="1" x14ac:dyDescent="0.25">
      <c r="F658" s="71"/>
      <c r="K658" s="71"/>
    </row>
    <row r="659" spans="6:11" ht="15.75" customHeight="1" x14ac:dyDescent="0.25">
      <c r="F659" s="71"/>
      <c r="K659" s="71"/>
    </row>
    <row r="660" spans="6:11" ht="15.75" customHeight="1" x14ac:dyDescent="0.25">
      <c r="F660" s="71"/>
      <c r="K660" s="71"/>
    </row>
    <row r="661" spans="6:11" ht="15.75" customHeight="1" x14ac:dyDescent="0.25">
      <c r="F661" s="71"/>
      <c r="K661" s="71"/>
    </row>
    <row r="662" spans="6:11" ht="15.75" customHeight="1" x14ac:dyDescent="0.25">
      <c r="F662" s="71"/>
      <c r="K662" s="71"/>
    </row>
    <row r="663" spans="6:11" ht="15.75" customHeight="1" x14ac:dyDescent="0.25">
      <c r="F663" s="71"/>
      <c r="K663" s="71"/>
    </row>
    <row r="664" spans="6:11" ht="15.75" customHeight="1" x14ac:dyDescent="0.25">
      <c r="F664" s="71"/>
      <c r="K664" s="71"/>
    </row>
    <row r="665" spans="6:11" ht="15.75" customHeight="1" x14ac:dyDescent="0.25">
      <c r="F665" s="71"/>
      <c r="K665" s="71"/>
    </row>
    <row r="666" spans="6:11" ht="15.75" customHeight="1" x14ac:dyDescent="0.25">
      <c r="F666" s="71"/>
      <c r="K666" s="71"/>
    </row>
    <row r="667" spans="6:11" ht="15.75" customHeight="1" x14ac:dyDescent="0.25">
      <c r="F667" s="71"/>
      <c r="K667" s="71"/>
    </row>
    <row r="668" spans="6:11" ht="15.75" customHeight="1" x14ac:dyDescent="0.25">
      <c r="F668" s="71"/>
      <c r="K668" s="71"/>
    </row>
    <row r="669" spans="6:11" ht="15.75" customHeight="1" x14ac:dyDescent="0.25">
      <c r="F669" s="71"/>
      <c r="K669" s="71"/>
    </row>
    <row r="670" spans="6:11" ht="15.75" customHeight="1" x14ac:dyDescent="0.25">
      <c r="F670" s="71"/>
      <c r="K670" s="71"/>
    </row>
    <row r="671" spans="6:11" ht="15.75" customHeight="1" x14ac:dyDescent="0.25">
      <c r="F671" s="71"/>
      <c r="K671" s="71"/>
    </row>
    <row r="672" spans="6:11" ht="15.75" customHeight="1" x14ac:dyDescent="0.25">
      <c r="F672" s="71"/>
      <c r="K672" s="71"/>
    </row>
    <row r="673" spans="6:11" ht="15.75" customHeight="1" x14ac:dyDescent="0.25">
      <c r="F673" s="71"/>
      <c r="K673" s="71"/>
    </row>
    <row r="674" spans="6:11" ht="15.75" customHeight="1" x14ac:dyDescent="0.25">
      <c r="F674" s="71"/>
      <c r="K674" s="71"/>
    </row>
    <row r="675" spans="6:11" ht="15.75" customHeight="1" x14ac:dyDescent="0.25">
      <c r="F675" s="71"/>
      <c r="K675" s="71"/>
    </row>
    <row r="676" spans="6:11" ht="15.75" customHeight="1" x14ac:dyDescent="0.25">
      <c r="F676" s="71"/>
      <c r="K676" s="71"/>
    </row>
    <row r="677" spans="6:11" ht="15.75" customHeight="1" x14ac:dyDescent="0.25">
      <c r="F677" s="71"/>
      <c r="K677" s="71"/>
    </row>
    <row r="678" spans="6:11" ht="15.75" customHeight="1" x14ac:dyDescent="0.25">
      <c r="F678" s="71"/>
      <c r="K678" s="71"/>
    </row>
    <row r="679" spans="6:11" ht="15.75" customHeight="1" x14ac:dyDescent="0.25">
      <c r="F679" s="71"/>
      <c r="K679" s="71"/>
    </row>
    <row r="680" spans="6:11" ht="15.75" customHeight="1" x14ac:dyDescent="0.25">
      <c r="F680" s="71"/>
      <c r="K680" s="71"/>
    </row>
    <row r="681" spans="6:11" ht="15.75" customHeight="1" x14ac:dyDescent="0.25">
      <c r="F681" s="71"/>
      <c r="K681" s="71"/>
    </row>
    <row r="682" spans="6:11" ht="15.75" customHeight="1" x14ac:dyDescent="0.25">
      <c r="F682" s="71"/>
      <c r="K682" s="71"/>
    </row>
    <row r="683" spans="6:11" ht="15.75" customHeight="1" x14ac:dyDescent="0.25">
      <c r="F683" s="71"/>
      <c r="K683" s="71"/>
    </row>
    <row r="684" spans="6:11" ht="15.75" customHeight="1" x14ac:dyDescent="0.25">
      <c r="F684" s="71"/>
      <c r="K684" s="71"/>
    </row>
    <row r="685" spans="6:11" ht="15.75" customHeight="1" x14ac:dyDescent="0.25">
      <c r="F685" s="71"/>
      <c r="K685" s="71"/>
    </row>
    <row r="686" spans="6:11" ht="15.75" customHeight="1" x14ac:dyDescent="0.25">
      <c r="F686" s="71"/>
      <c r="K686" s="71"/>
    </row>
    <row r="687" spans="6:11" ht="15.75" customHeight="1" x14ac:dyDescent="0.25">
      <c r="F687" s="71"/>
      <c r="K687" s="71"/>
    </row>
    <row r="688" spans="6:11" ht="15.75" customHeight="1" x14ac:dyDescent="0.25">
      <c r="F688" s="71"/>
      <c r="K688" s="71"/>
    </row>
    <row r="689" spans="6:11" ht="15.75" customHeight="1" x14ac:dyDescent="0.25">
      <c r="F689" s="71"/>
      <c r="K689" s="71"/>
    </row>
    <row r="690" spans="6:11" ht="15.75" customHeight="1" x14ac:dyDescent="0.25">
      <c r="F690" s="71"/>
      <c r="K690" s="71"/>
    </row>
    <row r="691" spans="6:11" ht="15.75" customHeight="1" x14ac:dyDescent="0.25">
      <c r="F691" s="71"/>
      <c r="K691" s="71"/>
    </row>
    <row r="692" spans="6:11" ht="15.75" customHeight="1" x14ac:dyDescent="0.25">
      <c r="F692" s="71"/>
      <c r="K692" s="71"/>
    </row>
    <row r="693" spans="6:11" ht="15.75" customHeight="1" x14ac:dyDescent="0.25">
      <c r="F693" s="71"/>
      <c r="K693" s="71"/>
    </row>
    <row r="694" spans="6:11" ht="15.75" customHeight="1" x14ac:dyDescent="0.25">
      <c r="F694" s="71"/>
      <c r="K694" s="71"/>
    </row>
    <row r="695" spans="6:11" ht="15.75" customHeight="1" x14ac:dyDescent="0.25">
      <c r="F695" s="71"/>
      <c r="K695" s="71"/>
    </row>
    <row r="696" spans="6:11" ht="15.75" customHeight="1" x14ac:dyDescent="0.25">
      <c r="F696" s="71"/>
      <c r="K696" s="71"/>
    </row>
    <row r="697" spans="6:11" ht="15.75" customHeight="1" x14ac:dyDescent="0.25">
      <c r="F697" s="71"/>
      <c r="K697" s="71"/>
    </row>
    <row r="698" spans="6:11" ht="15.75" customHeight="1" x14ac:dyDescent="0.25">
      <c r="F698" s="71"/>
      <c r="K698" s="71"/>
    </row>
    <row r="699" spans="6:11" ht="15.75" customHeight="1" x14ac:dyDescent="0.25">
      <c r="F699" s="71"/>
      <c r="K699" s="71"/>
    </row>
    <row r="700" spans="6:11" ht="15.75" customHeight="1" x14ac:dyDescent="0.25">
      <c r="F700" s="71"/>
      <c r="K700" s="71"/>
    </row>
    <row r="701" spans="6:11" ht="15.75" customHeight="1" x14ac:dyDescent="0.25">
      <c r="F701" s="71"/>
      <c r="K701" s="71"/>
    </row>
    <row r="702" spans="6:11" ht="15.75" customHeight="1" x14ac:dyDescent="0.25">
      <c r="F702" s="71"/>
      <c r="K702" s="71"/>
    </row>
    <row r="703" spans="6:11" ht="15.75" customHeight="1" x14ac:dyDescent="0.25">
      <c r="F703" s="71"/>
      <c r="K703" s="71"/>
    </row>
    <row r="704" spans="6:11" ht="15.75" customHeight="1" x14ac:dyDescent="0.25">
      <c r="F704" s="71"/>
      <c r="K704" s="71"/>
    </row>
    <row r="705" spans="6:11" ht="15.75" customHeight="1" x14ac:dyDescent="0.25">
      <c r="F705" s="71"/>
      <c r="K705" s="71"/>
    </row>
    <row r="706" spans="6:11" ht="15.75" customHeight="1" x14ac:dyDescent="0.25">
      <c r="F706" s="71"/>
      <c r="K706" s="71"/>
    </row>
    <row r="707" spans="6:11" ht="15.75" customHeight="1" x14ac:dyDescent="0.25">
      <c r="F707" s="71"/>
      <c r="K707" s="71"/>
    </row>
    <row r="708" spans="6:11" ht="15.75" customHeight="1" x14ac:dyDescent="0.25">
      <c r="F708" s="71"/>
      <c r="K708" s="71"/>
    </row>
    <row r="709" spans="6:11" ht="15.75" customHeight="1" x14ac:dyDescent="0.25">
      <c r="F709" s="71"/>
      <c r="K709" s="71"/>
    </row>
    <row r="710" spans="6:11" ht="15.75" customHeight="1" x14ac:dyDescent="0.25">
      <c r="F710" s="71"/>
      <c r="K710" s="71"/>
    </row>
    <row r="711" spans="6:11" ht="15.75" customHeight="1" x14ac:dyDescent="0.25">
      <c r="F711" s="71"/>
      <c r="K711" s="71"/>
    </row>
    <row r="712" spans="6:11" ht="15.75" customHeight="1" x14ac:dyDescent="0.25">
      <c r="F712" s="71"/>
      <c r="K712" s="71"/>
    </row>
    <row r="713" spans="6:11" ht="15.75" customHeight="1" x14ac:dyDescent="0.25">
      <c r="F713" s="71"/>
      <c r="K713" s="71"/>
    </row>
    <row r="714" spans="6:11" ht="15.75" customHeight="1" x14ac:dyDescent="0.25">
      <c r="F714" s="71"/>
      <c r="K714" s="71"/>
    </row>
    <row r="715" spans="6:11" ht="15.75" customHeight="1" x14ac:dyDescent="0.25">
      <c r="F715" s="71"/>
      <c r="K715" s="71"/>
    </row>
    <row r="716" spans="6:11" ht="15.75" customHeight="1" x14ac:dyDescent="0.25">
      <c r="F716" s="71"/>
      <c r="K716" s="71"/>
    </row>
    <row r="717" spans="6:11" ht="15.75" customHeight="1" x14ac:dyDescent="0.25">
      <c r="F717" s="71"/>
      <c r="K717" s="71"/>
    </row>
    <row r="718" spans="6:11" ht="15.75" customHeight="1" x14ac:dyDescent="0.25">
      <c r="F718" s="71"/>
      <c r="K718" s="71"/>
    </row>
    <row r="719" spans="6:11" ht="15.75" customHeight="1" x14ac:dyDescent="0.25">
      <c r="F719" s="71"/>
      <c r="K719" s="71"/>
    </row>
    <row r="720" spans="6:11" ht="15.75" customHeight="1" x14ac:dyDescent="0.25">
      <c r="F720" s="71"/>
      <c r="K720" s="71"/>
    </row>
    <row r="721" spans="6:11" ht="15.75" customHeight="1" x14ac:dyDescent="0.25">
      <c r="F721" s="71"/>
      <c r="K721" s="71"/>
    </row>
    <row r="722" spans="6:11" ht="15.75" customHeight="1" x14ac:dyDescent="0.25">
      <c r="F722" s="71"/>
      <c r="K722" s="71"/>
    </row>
    <row r="723" spans="6:11" ht="15.75" customHeight="1" x14ac:dyDescent="0.25">
      <c r="F723" s="71"/>
      <c r="K723" s="71"/>
    </row>
    <row r="724" spans="6:11" ht="15.75" customHeight="1" x14ac:dyDescent="0.25">
      <c r="F724" s="71"/>
      <c r="K724" s="71"/>
    </row>
    <row r="725" spans="6:11" ht="15.75" customHeight="1" x14ac:dyDescent="0.25">
      <c r="F725" s="71"/>
      <c r="K725" s="71"/>
    </row>
    <row r="726" spans="6:11" ht="15.75" customHeight="1" x14ac:dyDescent="0.25">
      <c r="F726" s="71"/>
      <c r="K726" s="71"/>
    </row>
    <row r="727" spans="6:11" ht="15.75" customHeight="1" x14ac:dyDescent="0.25">
      <c r="F727" s="71"/>
      <c r="K727" s="71"/>
    </row>
    <row r="728" spans="6:11" ht="15.75" customHeight="1" x14ac:dyDescent="0.25">
      <c r="F728" s="71"/>
      <c r="K728" s="71"/>
    </row>
    <row r="729" spans="6:11" ht="15.75" customHeight="1" x14ac:dyDescent="0.25">
      <c r="F729" s="71"/>
      <c r="K729" s="71"/>
    </row>
    <row r="730" spans="6:11" ht="15.75" customHeight="1" x14ac:dyDescent="0.25">
      <c r="F730" s="71"/>
      <c r="K730" s="71"/>
    </row>
    <row r="731" spans="6:11" ht="15.75" customHeight="1" x14ac:dyDescent="0.25">
      <c r="F731" s="71"/>
      <c r="K731" s="71"/>
    </row>
    <row r="732" spans="6:11" ht="15.75" customHeight="1" x14ac:dyDescent="0.25">
      <c r="F732" s="71"/>
      <c r="K732" s="71"/>
    </row>
    <row r="733" spans="6:11" ht="15.75" customHeight="1" x14ac:dyDescent="0.25">
      <c r="F733" s="71"/>
      <c r="K733" s="71"/>
    </row>
    <row r="734" spans="6:11" ht="15.75" customHeight="1" x14ac:dyDescent="0.25">
      <c r="F734" s="71"/>
      <c r="K734" s="71"/>
    </row>
    <row r="735" spans="6:11" ht="15.75" customHeight="1" x14ac:dyDescent="0.25">
      <c r="F735" s="71"/>
      <c r="K735" s="71"/>
    </row>
    <row r="736" spans="6:11" ht="15.75" customHeight="1" x14ac:dyDescent="0.25">
      <c r="F736" s="71"/>
      <c r="K736" s="71"/>
    </row>
    <row r="737" spans="6:11" ht="15.75" customHeight="1" x14ac:dyDescent="0.25">
      <c r="F737" s="71"/>
      <c r="K737" s="71"/>
    </row>
    <row r="738" spans="6:11" ht="15.75" customHeight="1" x14ac:dyDescent="0.25">
      <c r="F738" s="71"/>
      <c r="K738" s="71"/>
    </row>
    <row r="739" spans="6:11" ht="15.75" customHeight="1" x14ac:dyDescent="0.25">
      <c r="F739" s="71"/>
      <c r="K739" s="71"/>
    </row>
    <row r="740" spans="6:11" ht="15.75" customHeight="1" x14ac:dyDescent="0.25">
      <c r="F740" s="71"/>
      <c r="K740" s="71"/>
    </row>
    <row r="741" spans="6:11" ht="15.75" customHeight="1" x14ac:dyDescent="0.25">
      <c r="F741" s="71"/>
      <c r="K741" s="71"/>
    </row>
    <row r="742" spans="6:11" ht="15.75" customHeight="1" x14ac:dyDescent="0.25">
      <c r="F742" s="71"/>
      <c r="K742" s="71"/>
    </row>
    <row r="743" spans="6:11" ht="15.75" customHeight="1" x14ac:dyDescent="0.25">
      <c r="F743" s="71"/>
      <c r="K743" s="71"/>
    </row>
    <row r="744" spans="6:11" ht="15.75" customHeight="1" x14ac:dyDescent="0.25">
      <c r="F744" s="71"/>
      <c r="K744" s="71"/>
    </row>
    <row r="745" spans="6:11" ht="15.75" customHeight="1" x14ac:dyDescent="0.25">
      <c r="F745" s="71"/>
      <c r="K745" s="71"/>
    </row>
    <row r="746" spans="6:11" ht="15.75" customHeight="1" x14ac:dyDescent="0.25">
      <c r="F746" s="71"/>
      <c r="K746" s="71"/>
    </row>
    <row r="747" spans="6:11" ht="15.75" customHeight="1" x14ac:dyDescent="0.25">
      <c r="F747" s="71"/>
      <c r="K747" s="71"/>
    </row>
    <row r="748" spans="6:11" ht="15.75" customHeight="1" x14ac:dyDescent="0.25">
      <c r="F748" s="71"/>
      <c r="K748" s="71"/>
    </row>
    <row r="749" spans="6:11" ht="15.75" customHeight="1" x14ac:dyDescent="0.25">
      <c r="F749" s="71"/>
      <c r="K749" s="71"/>
    </row>
    <row r="750" spans="6:11" ht="15.75" customHeight="1" x14ac:dyDescent="0.25">
      <c r="F750" s="71"/>
      <c r="K750" s="71"/>
    </row>
    <row r="751" spans="6:11" ht="15.75" customHeight="1" x14ac:dyDescent="0.25">
      <c r="F751" s="71"/>
      <c r="K751" s="71"/>
    </row>
    <row r="752" spans="6:11" ht="15.75" customHeight="1" x14ac:dyDescent="0.25">
      <c r="F752" s="71"/>
      <c r="K752" s="71"/>
    </row>
    <row r="753" spans="6:11" ht="15.75" customHeight="1" x14ac:dyDescent="0.25">
      <c r="F753" s="71"/>
      <c r="K753" s="71"/>
    </row>
    <row r="754" spans="6:11" ht="15.75" customHeight="1" x14ac:dyDescent="0.25">
      <c r="F754" s="71"/>
      <c r="K754" s="71"/>
    </row>
    <row r="755" spans="6:11" ht="15.75" customHeight="1" x14ac:dyDescent="0.25">
      <c r="F755" s="71"/>
      <c r="K755" s="71"/>
    </row>
    <row r="756" spans="6:11" ht="15.75" customHeight="1" x14ac:dyDescent="0.25">
      <c r="F756" s="71"/>
      <c r="K756" s="71"/>
    </row>
    <row r="757" spans="6:11" ht="15.75" customHeight="1" x14ac:dyDescent="0.25">
      <c r="F757" s="71"/>
      <c r="K757" s="71"/>
    </row>
    <row r="758" spans="6:11" ht="15.75" customHeight="1" x14ac:dyDescent="0.25">
      <c r="F758" s="71"/>
      <c r="K758" s="71"/>
    </row>
    <row r="759" spans="6:11" ht="15.75" customHeight="1" x14ac:dyDescent="0.25">
      <c r="F759" s="71"/>
      <c r="K759" s="71"/>
    </row>
    <row r="760" spans="6:11" ht="15.75" customHeight="1" x14ac:dyDescent="0.25">
      <c r="F760" s="71"/>
      <c r="K760" s="71"/>
    </row>
    <row r="761" spans="6:11" ht="15.75" customHeight="1" x14ac:dyDescent="0.25">
      <c r="F761" s="71"/>
      <c r="K761" s="71"/>
    </row>
    <row r="762" spans="6:11" ht="15.75" customHeight="1" x14ac:dyDescent="0.25">
      <c r="F762" s="71"/>
      <c r="K762" s="71"/>
    </row>
    <row r="763" spans="6:11" ht="15.75" customHeight="1" x14ac:dyDescent="0.25">
      <c r="F763" s="71"/>
      <c r="K763" s="71"/>
    </row>
    <row r="764" spans="6:11" ht="15.75" customHeight="1" x14ac:dyDescent="0.25">
      <c r="F764" s="71"/>
      <c r="K764" s="71"/>
    </row>
    <row r="765" spans="6:11" ht="15.75" customHeight="1" x14ac:dyDescent="0.25">
      <c r="F765" s="71"/>
      <c r="K765" s="71"/>
    </row>
    <row r="766" spans="6:11" ht="15.75" customHeight="1" x14ac:dyDescent="0.25">
      <c r="F766" s="71"/>
      <c r="K766" s="71"/>
    </row>
    <row r="767" spans="6:11" ht="15.75" customHeight="1" x14ac:dyDescent="0.25">
      <c r="F767" s="71"/>
      <c r="K767" s="71"/>
    </row>
    <row r="768" spans="6:11" ht="15.75" customHeight="1" x14ac:dyDescent="0.25">
      <c r="F768" s="71"/>
      <c r="K768" s="71"/>
    </row>
    <row r="769" spans="6:11" ht="15.75" customHeight="1" x14ac:dyDescent="0.25">
      <c r="F769" s="71"/>
      <c r="K769" s="71"/>
    </row>
    <row r="770" spans="6:11" ht="15.75" customHeight="1" x14ac:dyDescent="0.25">
      <c r="F770" s="71"/>
      <c r="K770" s="71"/>
    </row>
    <row r="771" spans="6:11" ht="15.75" customHeight="1" x14ac:dyDescent="0.25">
      <c r="F771" s="71"/>
      <c r="K771" s="71"/>
    </row>
    <row r="772" spans="6:11" ht="15.75" customHeight="1" x14ac:dyDescent="0.25">
      <c r="F772" s="71"/>
      <c r="K772" s="71"/>
    </row>
    <row r="773" spans="6:11" ht="15.75" customHeight="1" x14ac:dyDescent="0.25">
      <c r="F773" s="71"/>
      <c r="K773" s="71"/>
    </row>
    <row r="774" spans="6:11" ht="15.75" customHeight="1" x14ac:dyDescent="0.25">
      <c r="F774" s="71"/>
      <c r="K774" s="71"/>
    </row>
    <row r="775" spans="6:11" ht="15.75" customHeight="1" x14ac:dyDescent="0.25">
      <c r="F775" s="71"/>
      <c r="K775" s="71"/>
    </row>
    <row r="776" spans="6:11" ht="15.75" customHeight="1" x14ac:dyDescent="0.25">
      <c r="F776" s="71"/>
      <c r="K776" s="71"/>
    </row>
    <row r="777" spans="6:11" ht="15.75" customHeight="1" x14ac:dyDescent="0.25">
      <c r="F777" s="71"/>
      <c r="K777" s="71"/>
    </row>
    <row r="778" spans="6:11" ht="15.75" customHeight="1" x14ac:dyDescent="0.25">
      <c r="F778" s="71"/>
      <c r="K778" s="71"/>
    </row>
    <row r="779" spans="6:11" ht="15.75" customHeight="1" x14ac:dyDescent="0.25">
      <c r="F779" s="71"/>
      <c r="K779" s="71"/>
    </row>
    <row r="780" spans="6:11" ht="15.75" customHeight="1" x14ac:dyDescent="0.25">
      <c r="F780" s="71"/>
      <c r="K780" s="71"/>
    </row>
    <row r="781" spans="6:11" ht="15.75" customHeight="1" x14ac:dyDescent="0.25">
      <c r="F781" s="71"/>
      <c r="K781" s="71"/>
    </row>
    <row r="782" spans="6:11" ht="15.75" customHeight="1" x14ac:dyDescent="0.25">
      <c r="F782" s="71"/>
      <c r="K782" s="71"/>
    </row>
    <row r="783" spans="6:11" ht="15.75" customHeight="1" x14ac:dyDescent="0.25">
      <c r="F783" s="71"/>
      <c r="K783" s="71"/>
    </row>
    <row r="784" spans="6:11" ht="15.75" customHeight="1" x14ac:dyDescent="0.25">
      <c r="F784" s="71"/>
      <c r="K784" s="71"/>
    </row>
    <row r="785" spans="6:11" ht="15.75" customHeight="1" x14ac:dyDescent="0.25">
      <c r="F785" s="71"/>
      <c r="K785" s="71"/>
    </row>
    <row r="786" spans="6:11" ht="15.75" customHeight="1" x14ac:dyDescent="0.25">
      <c r="F786" s="71"/>
      <c r="K786" s="71"/>
    </row>
    <row r="787" spans="6:11" ht="15.75" customHeight="1" x14ac:dyDescent="0.25">
      <c r="F787" s="71"/>
      <c r="K787" s="71"/>
    </row>
    <row r="788" spans="6:11" ht="15.75" customHeight="1" x14ac:dyDescent="0.25">
      <c r="F788" s="71"/>
      <c r="K788" s="71"/>
    </row>
    <row r="789" spans="6:11" ht="15.75" customHeight="1" x14ac:dyDescent="0.25">
      <c r="F789" s="71"/>
      <c r="K789" s="71"/>
    </row>
    <row r="790" spans="6:11" ht="15.75" customHeight="1" x14ac:dyDescent="0.25">
      <c r="F790" s="71"/>
      <c r="K790" s="71"/>
    </row>
    <row r="791" spans="6:11" ht="15.75" customHeight="1" x14ac:dyDescent="0.25">
      <c r="F791" s="71"/>
      <c r="K791" s="71"/>
    </row>
    <row r="792" spans="6:11" ht="15.75" customHeight="1" x14ac:dyDescent="0.25">
      <c r="F792" s="71"/>
      <c r="K792" s="71"/>
    </row>
    <row r="793" spans="6:11" ht="15.75" customHeight="1" x14ac:dyDescent="0.25">
      <c r="F793" s="71"/>
      <c r="K793" s="71"/>
    </row>
    <row r="794" spans="6:11" ht="15.75" customHeight="1" x14ac:dyDescent="0.25">
      <c r="F794" s="71"/>
      <c r="K794" s="71"/>
    </row>
    <row r="795" spans="6:11" ht="15.75" customHeight="1" x14ac:dyDescent="0.25">
      <c r="F795" s="71"/>
      <c r="K795" s="71"/>
    </row>
    <row r="796" spans="6:11" ht="15.75" customHeight="1" x14ac:dyDescent="0.25">
      <c r="F796" s="71"/>
      <c r="K796" s="71"/>
    </row>
    <row r="797" spans="6:11" ht="15.75" customHeight="1" x14ac:dyDescent="0.25">
      <c r="F797" s="71"/>
      <c r="K797" s="71"/>
    </row>
    <row r="798" spans="6:11" ht="15.75" customHeight="1" x14ac:dyDescent="0.25">
      <c r="F798" s="71"/>
      <c r="K798" s="71"/>
    </row>
    <row r="799" spans="6:11" ht="15.75" customHeight="1" x14ac:dyDescent="0.25">
      <c r="F799" s="71"/>
      <c r="K799" s="71"/>
    </row>
    <row r="800" spans="6:11" ht="15.75" customHeight="1" x14ac:dyDescent="0.25">
      <c r="F800" s="71"/>
      <c r="K800" s="71"/>
    </row>
    <row r="801" spans="6:11" ht="15.75" customHeight="1" x14ac:dyDescent="0.25">
      <c r="F801" s="71"/>
      <c r="K801" s="71"/>
    </row>
    <row r="802" spans="6:11" ht="15.75" customHeight="1" x14ac:dyDescent="0.25">
      <c r="F802" s="71"/>
      <c r="K802" s="71"/>
    </row>
    <row r="803" spans="6:11" ht="15.75" customHeight="1" x14ac:dyDescent="0.25">
      <c r="F803" s="71"/>
      <c r="K803" s="71"/>
    </row>
    <row r="804" spans="6:11" ht="15.75" customHeight="1" x14ac:dyDescent="0.25">
      <c r="F804" s="71"/>
      <c r="K804" s="71"/>
    </row>
    <row r="805" spans="6:11" ht="15.75" customHeight="1" x14ac:dyDescent="0.25">
      <c r="F805" s="71"/>
      <c r="K805" s="71"/>
    </row>
    <row r="806" spans="6:11" ht="15.75" customHeight="1" x14ac:dyDescent="0.25">
      <c r="F806" s="71"/>
      <c r="K806" s="71"/>
    </row>
    <row r="807" spans="6:11" ht="15.75" customHeight="1" x14ac:dyDescent="0.25">
      <c r="F807" s="71"/>
      <c r="K807" s="71"/>
    </row>
    <row r="808" spans="6:11" ht="15.75" customHeight="1" x14ac:dyDescent="0.25">
      <c r="F808" s="71"/>
      <c r="K808" s="71"/>
    </row>
    <row r="809" spans="6:11" ht="15.75" customHeight="1" x14ac:dyDescent="0.25">
      <c r="F809" s="71"/>
      <c r="K809" s="71"/>
    </row>
    <row r="810" spans="6:11" ht="15.75" customHeight="1" x14ac:dyDescent="0.25">
      <c r="F810" s="71"/>
      <c r="K810" s="71"/>
    </row>
    <row r="811" spans="6:11" ht="15.75" customHeight="1" x14ac:dyDescent="0.25">
      <c r="F811" s="71"/>
      <c r="K811" s="71"/>
    </row>
    <row r="812" spans="6:11" ht="15.75" customHeight="1" x14ac:dyDescent="0.25">
      <c r="F812" s="71"/>
      <c r="K812" s="71"/>
    </row>
    <row r="813" spans="6:11" ht="15.75" customHeight="1" x14ac:dyDescent="0.25">
      <c r="F813" s="71"/>
      <c r="K813" s="71"/>
    </row>
    <row r="814" spans="6:11" ht="15.75" customHeight="1" x14ac:dyDescent="0.25">
      <c r="F814" s="71"/>
      <c r="K814" s="71"/>
    </row>
    <row r="815" spans="6:11" ht="15.75" customHeight="1" x14ac:dyDescent="0.25">
      <c r="F815" s="71"/>
      <c r="K815" s="71"/>
    </row>
    <row r="816" spans="6:11" ht="15.75" customHeight="1" x14ac:dyDescent="0.25">
      <c r="F816" s="71"/>
      <c r="K816" s="71"/>
    </row>
    <row r="817" spans="6:11" ht="15.75" customHeight="1" x14ac:dyDescent="0.25">
      <c r="F817" s="71"/>
      <c r="K817" s="71"/>
    </row>
    <row r="818" spans="6:11" ht="15.75" customHeight="1" x14ac:dyDescent="0.25">
      <c r="F818" s="71"/>
      <c r="K818" s="71"/>
    </row>
    <row r="819" spans="6:11" ht="15.75" customHeight="1" x14ac:dyDescent="0.25">
      <c r="F819" s="71"/>
      <c r="K819" s="71"/>
    </row>
    <row r="820" spans="6:11" ht="15.75" customHeight="1" x14ac:dyDescent="0.25">
      <c r="F820" s="71"/>
      <c r="K820" s="71"/>
    </row>
    <row r="821" spans="6:11" ht="15.75" customHeight="1" x14ac:dyDescent="0.25">
      <c r="F821" s="71"/>
      <c r="K821" s="71"/>
    </row>
    <row r="822" spans="6:11" ht="15.75" customHeight="1" x14ac:dyDescent="0.25">
      <c r="F822" s="71"/>
      <c r="K822" s="71"/>
    </row>
    <row r="823" spans="6:11" ht="15.75" customHeight="1" x14ac:dyDescent="0.25">
      <c r="F823" s="71"/>
      <c r="K823" s="71"/>
    </row>
    <row r="824" spans="6:11" ht="15.75" customHeight="1" x14ac:dyDescent="0.25">
      <c r="F824" s="71"/>
      <c r="K824" s="71"/>
    </row>
    <row r="825" spans="6:11" ht="15.75" customHeight="1" x14ac:dyDescent="0.25">
      <c r="F825" s="71"/>
      <c r="K825" s="71"/>
    </row>
    <row r="826" spans="6:11" ht="15.75" customHeight="1" x14ac:dyDescent="0.25">
      <c r="F826" s="71"/>
      <c r="K826" s="71"/>
    </row>
    <row r="827" spans="6:11" ht="15.75" customHeight="1" x14ac:dyDescent="0.25">
      <c r="F827" s="71"/>
      <c r="K827" s="71"/>
    </row>
    <row r="828" spans="6:11" ht="15.75" customHeight="1" x14ac:dyDescent="0.25">
      <c r="F828" s="71"/>
      <c r="K828" s="71"/>
    </row>
    <row r="829" spans="6:11" ht="15.75" customHeight="1" x14ac:dyDescent="0.25">
      <c r="F829" s="71"/>
      <c r="K829" s="71"/>
    </row>
    <row r="830" spans="6:11" ht="15.75" customHeight="1" x14ac:dyDescent="0.25">
      <c r="F830" s="71"/>
      <c r="K830" s="71"/>
    </row>
    <row r="831" spans="6:11" ht="15.75" customHeight="1" x14ac:dyDescent="0.25">
      <c r="F831" s="71"/>
      <c r="K831" s="71"/>
    </row>
    <row r="832" spans="6:11" ht="15.75" customHeight="1" x14ac:dyDescent="0.25">
      <c r="F832" s="71"/>
      <c r="K832" s="71"/>
    </row>
    <row r="833" spans="6:11" ht="15.75" customHeight="1" x14ac:dyDescent="0.25">
      <c r="F833" s="71"/>
      <c r="K833" s="71"/>
    </row>
    <row r="834" spans="6:11" ht="15.75" customHeight="1" x14ac:dyDescent="0.25">
      <c r="F834" s="71"/>
      <c r="K834" s="71"/>
    </row>
    <row r="835" spans="6:11" ht="15.75" customHeight="1" x14ac:dyDescent="0.25">
      <c r="F835" s="71"/>
      <c r="K835" s="71"/>
    </row>
    <row r="836" spans="6:11" ht="15.75" customHeight="1" x14ac:dyDescent="0.25">
      <c r="F836" s="71"/>
      <c r="K836" s="71"/>
    </row>
    <row r="837" spans="6:11" ht="15.75" customHeight="1" x14ac:dyDescent="0.25">
      <c r="F837" s="71"/>
      <c r="K837" s="71"/>
    </row>
    <row r="838" spans="6:11" ht="15.75" customHeight="1" x14ac:dyDescent="0.25">
      <c r="F838" s="71"/>
      <c r="K838" s="71"/>
    </row>
    <row r="839" spans="6:11" ht="15.75" customHeight="1" x14ac:dyDescent="0.25">
      <c r="F839" s="71"/>
      <c r="K839" s="71"/>
    </row>
    <row r="840" spans="6:11" ht="15.75" customHeight="1" x14ac:dyDescent="0.25">
      <c r="F840" s="71"/>
      <c r="K840" s="71"/>
    </row>
    <row r="841" spans="6:11" ht="15.75" customHeight="1" x14ac:dyDescent="0.25">
      <c r="F841" s="71"/>
      <c r="K841" s="71"/>
    </row>
    <row r="842" spans="6:11" ht="15.75" customHeight="1" x14ac:dyDescent="0.25">
      <c r="F842" s="71"/>
      <c r="K842" s="71"/>
    </row>
    <row r="843" spans="6:11" ht="15.75" customHeight="1" x14ac:dyDescent="0.25">
      <c r="F843" s="71"/>
      <c r="K843" s="71"/>
    </row>
    <row r="844" spans="6:11" ht="15.75" customHeight="1" x14ac:dyDescent="0.25">
      <c r="F844" s="71"/>
      <c r="K844" s="71"/>
    </row>
    <row r="845" spans="6:11" ht="15.75" customHeight="1" x14ac:dyDescent="0.25">
      <c r="F845" s="71"/>
      <c r="K845" s="71"/>
    </row>
    <row r="846" spans="6:11" ht="15.75" customHeight="1" x14ac:dyDescent="0.25">
      <c r="F846" s="71"/>
      <c r="K846" s="71"/>
    </row>
    <row r="847" spans="6:11" ht="15.75" customHeight="1" x14ac:dyDescent="0.25">
      <c r="F847" s="71"/>
      <c r="K847" s="71"/>
    </row>
    <row r="848" spans="6:11" ht="15.75" customHeight="1" x14ac:dyDescent="0.25">
      <c r="F848" s="71"/>
      <c r="K848" s="71"/>
    </row>
    <row r="849" spans="6:11" ht="15.75" customHeight="1" x14ac:dyDescent="0.25">
      <c r="F849" s="71"/>
      <c r="K849" s="71"/>
    </row>
    <row r="850" spans="6:11" ht="15.75" customHeight="1" x14ac:dyDescent="0.25">
      <c r="F850" s="71"/>
      <c r="K850" s="71"/>
    </row>
    <row r="851" spans="6:11" ht="15.75" customHeight="1" x14ac:dyDescent="0.25">
      <c r="F851" s="71"/>
      <c r="K851" s="71"/>
    </row>
    <row r="852" spans="6:11" ht="15.75" customHeight="1" x14ac:dyDescent="0.25">
      <c r="F852" s="71"/>
      <c r="K852" s="71"/>
    </row>
    <row r="853" spans="6:11" ht="15.75" customHeight="1" x14ac:dyDescent="0.25">
      <c r="F853" s="71"/>
      <c r="K853" s="71"/>
    </row>
    <row r="854" spans="6:11" ht="15.75" customHeight="1" x14ac:dyDescent="0.25">
      <c r="F854" s="71"/>
      <c r="K854" s="71"/>
    </row>
    <row r="855" spans="6:11" ht="15.75" customHeight="1" x14ac:dyDescent="0.25">
      <c r="F855" s="71"/>
      <c r="K855" s="71"/>
    </row>
    <row r="856" spans="6:11" ht="15.75" customHeight="1" x14ac:dyDescent="0.25">
      <c r="F856" s="71"/>
      <c r="K856" s="71"/>
    </row>
    <row r="857" spans="6:11" ht="15.75" customHeight="1" x14ac:dyDescent="0.25">
      <c r="F857" s="71"/>
      <c r="K857" s="71"/>
    </row>
    <row r="858" spans="6:11" ht="15.75" customHeight="1" x14ac:dyDescent="0.25">
      <c r="F858" s="71"/>
      <c r="K858" s="71"/>
    </row>
    <row r="859" spans="6:11" ht="15.75" customHeight="1" x14ac:dyDescent="0.25">
      <c r="F859" s="71"/>
      <c r="K859" s="71"/>
    </row>
    <row r="860" spans="6:11" ht="15.75" customHeight="1" x14ac:dyDescent="0.25">
      <c r="F860" s="71"/>
      <c r="K860" s="71"/>
    </row>
    <row r="861" spans="6:11" ht="15.75" customHeight="1" x14ac:dyDescent="0.25">
      <c r="F861" s="71"/>
      <c r="K861" s="71"/>
    </row>
    <row r="862" spans="6:11" ht="15.75" customHeight="1" x14ac:dyDescent="0.25">
      <c r="F862" s="71"/>
      <c r="K862" s="71"/>
    </row>
    <row r="863" spans="6:11" ht="15.75" customHeight="1" x14ac:dyDescent="0.25">
      <c r="F863" s="71"/>
      <c r="K863" s="71"/>
    </row>
    <row r="864" spans="6:11" ht="15.75" customHeight="1" x14ac:dyDescent="0.25">
      <c r="F864" s="71"/>
      <c r="K864" s="71"/>
    </row>
    <row r="865" spans="6:11" ht="15.75" customHeight="1" x14ac:dyDescent="0.25">
      <c r="F865" s="71"/>
      <c r="K865" s="71"/>
    </row>
    <row r="866" spans="6:11" ht="15.75" customHeight="1" x14ac:dyDescent="0.25">
      <c r="F866" s="71"/>
      <c r="K866" s="71"/>
    </row>
    <row r="867" spans="6:11" ht="15.75" customHeight="1" x14ac:dyDescent="0.25">
      <c r="F867" s="71"/>
      <c r="K867" s="71"/>
    </row>
    <row r="868" spans="6:11" ht="15.75" customHeight="1" x14ac:dyDescent="0.25">
      <c r="F868" s="71"/>
      <c r="K868" s="71"/>
    </row>
    <row r="869" spans="6:11" ht="15.75" customHeight="1" x14ac:dyDescent="0.25">
      <c r="F869" s="71"/>
      <c r="K869" s="71"/>
    </row>
    <row r="870" spans="6:11" ht="15.75" customHeight="1" x14ac:dyDescent="0.25">
      <c r="F870" s="71"/>
      <c r="K870" s="71"/>
    </row>
    <row r="871" spans="6:11" ht="15.75" customHeight="1" x14ac:dyDescent="0.25">
      <c r="F871" s="71"/>
      <c r="K871" s="71"/>
    </row>
    <row r="872" spans="6:11" ht="15.75" customHeight="1" x14ac:dyDescent="0.25">
      <c r="F872" s="71"/>
      <c r="K872" s="71"/>
    </row>
    <row r="873" spans="6:11" ht="15.75" customHeight="1" x14ac:dyDescent="0.25">
      <c r="F873" s="71"/>
      <c r="K873" s="71"/>
    </row>
    <row r="874" spans="6:11" ht="15.75" customHeight="1" x14ac:dyDescent="0.25">
      <c r="F874" s="71"/>
      <c r="K874" s="71"/>
    </row>
    <row r="875" spans="6:11" ht="15.75" customHeight="1" x14ac:dyDescent="0.25">
      <c r="F875" s="71"/>
      <c r="K875" s="71"/>
    </row>
    <row r="876" spans="6:11" ht="15.75" customHeight="1" x14ac:dyDescent="0.25">
      <c r="F876" s="71"/>
      <c r="K876" s="71"/>
    </row>
    <row r="877" spans="6:11" ht="15.75" customHeight="1" x14ac:dyDescent="0.25">
      <c r="F877" s="71"/>
      <c r="K877" s="71"/>
    </row>
    <row r="878" spans="6:11" ht="15.75" customHeight="1" x14ac:dyDescent="0.25">
      <c r="F878" s="71"/>
      <c r="K878" s="71"/>
    </row>
    <row r="879" spans="6:11" ht="15.75" customHeight="1" x14ac:dyDescent="0.25">
      <c r="F879" s="71"/>
      <c r="K879" s="71"/>
    </row>
    <row r="880" spans="6:11" ht="15.75" customHeight="1" x14ac:dyDescent="0.25">
      <c r="F880" s="71"/>
      <c r="K880" s="71"/>
    </row>
    <row r="881" spans="6:11" ht="15.75" customHeight="1" x14ac:dyDescent="0.25">
      <c r="F881" s="71"/>
      <c r="K881" s="71"/>
    </row>
    <row r="882" spans="6:11" ht="15.75" customHeight="1" x14ac:dyDescent="0.25">
      <c r="F882" s="71"/>
      <c r="K882" s="71"/>
    </row>
    <row r="883" spans="6:11" ht="15.75" customHeight="1" x14ac:dyDescent="0.25">
      <c r="F883" s="71"/>
      <c r="K883" s="71"/>
    </row>
    <row r="884" spans="6:11" ht="15.75" customHeight="1" x14ac:dyDescent="0.25">
      <c r="F884" s="71"/>
      <c r="K884" s="71"/>
    </row>
    <row r="885" spans="6:11" ht="15.75" customHeight="1" x14ac:dyDescent="0.25">
      <c r="F885" s="71"/>
      <c r="K885" s="71"/>
    </row>
    <row r="886" spans="6:11" ht="15.75" customHeight="1" x14ac:dyDescent="0.25">
      <c r="F886" s="71"/>
      <c r="K886" s="71"/>
    </row>
    <row r="887" spans="6:11" ht="15.75" customHeight="1" x14ac:dyDescent="0.25">
      <c r="F887" s="71"/>
      <c r="K887" s="71"/>
    </row>
    <row r="888" spans="6:11" ht="15.75" customHeight="1" x14ac:dyDescent="0.25">
      <c r="F888" s="71"/>
      <c r="K888" s="71"/>
    </row>
    <row r="889" spans="6:11" ht="15.75" customHeight="1" x14ac:dyDescent="0.25">
      <c r="F889" s="71"/>
      <c r="K889" s="71"/>
    </row>
    <row r="890" spans="6:11" ht="15.75" customHeight="1" x14ac:dyDescent="0.25">
      <c r="F890" s="71"/>
      <c r="K890" s="71"/>
    </row>
    <row r="891" spans="6:11" ht="15.75" customHeight="1" x14ac:dyDescent="0.25">
      <c r="F891" s="71"/>
      <c r="K891" s="71"/>
    </row>
    <row r="892" spans="6:11" ht="15.75" customHeight="1" x14ac:dyDescent="0.25">
      <c r="F892" s="71"/>
      <c r="K892" s="71"/>
    </row>
    <row r="893" spans="6:11" ht="15.75" customHeight="1" x14ac:dyDescent="0.25">
      <c r="F893" s="71"/>
      <c r="K893" s="71"/>
    </row>
    <row r="894" spans="6:11" ht="15.75" customHeight="1" x14ac:dyDescent="0.25">
      <c r="F894" s="71"/>
      <c r="K894" s="71"/>
    </row>
    <row r="895" spans="6:11" ht="15.75" customHeight="1" x14ac:dyDescent="0.25">
      <c r="F895" s="71"/>
      <c r="K895" s="71"/>
    </row>
    <row r="896" spans="6:11" ht="15.75" customHeight="1" x14ac:dyDescent="0.25">
      <c r="F896" s="71"/>
      <c r="K896" s="71"/>
    </row>
    <row r="897" spans="6:11" ht="15.75" customHeight="1" x14ac:dyDescent="0.25">
      <c r="F897" s="71"/>
      <c r="K897" s="71"/>
    </row>
    <row r="898" spans="6:11" ht="15.75" customHeight="1" x14ac:dyDescent="0.25">
      <c r="F898" s="71"/>
      <c r="K898" s="71"/>
    </row>
    <row r="899" spans="6:11" ht="15.75" customHeight="1" x14ac:dyDescent="0.25">
      <c r="F899" s="71"/>
      <c r="K899" s="71"/>
    </row>
    <row r="900" spans="6:11" ht="15.75" customHeight="1" x14ac:dyDescent="0.25">
      <c r="F900" s="71"/>
      <c r="K900" s="71"/>
    </row>
    <row r="901" spans="6:11" ht="15.75" customHeight="1" x14ac:dyDescent="0.25">
      <c r="F901" s="71"/>
      <c r="K901" s="71"/>
    </row>
    <row r="902" spans="6:11" ht="15.75" customHeight="1" x14ac:dyDescent="0.25">
      <c r="F902" s="71"/>
      <c r="K902" s="71"/>
    </row>
    <row r="903" spans="6:11" ht="15.75" customHeight="1" x14ac:dyDescent="0.25">
      <c r="F903" s="71"/>
      <c r="K903" s="71"/>
    </row>
    <row r="904" spans="6:11" ht="15.75" customHeight="1" x14ac:dyDescent="0.25">
      <c r="F904" s="71"/>
      <c r="K904" s="71"/>
    </row>
    <row r="905" spans="6:11" ht="15.75" customHeight="1" x14ac:dyDescent="0.25">
      <c r="F905" s="71"/>
      <c r="K905" s="71"/>
    </row>
    <row r="906" spans="6:11" ht="15.75" customHeight="1" x14ac:dyDescent="0.25">
      <c r="F906" s="71"/>
      <c r="K906" s="71"/>
    </row>
    <row r="907" spans="6:11" ht="15.75" customHeight="1" x14ac:dyDescent="0.25">
      <c r="F907" s="71"/>
      <c r="K907" s="71"/>
    </row>
    <row r="908" spans="6:11" ht="15.75" customHeight="1" x14ac:dyDescent="0.25">
      <c r="F908" s="71"/>
      <c r="K908" s="71"/>
    </row>
    <row r="909" spans="6:11" ht="15.75" customHeight="1" x14ac:dyDescent="0.25">
      <c r="F909" s="71"/>
      <c r="K909" s="71"/>
    </row>
    <row r="910" spans="6:11" ht="15.75" customHeight="1" x14ac:dyDescent="0.25">
      <c r="F910" s="71"/>
      <c r="K910" s="71"/>
    </row>
    <row r="911" spans="6:11" ht="15.75" customHeight="1" x14ac:dyDescent="0.25">
      <c r="F911" s="71"/>
      <c r="K911" s="71"/>
    </row>
    <row r="912" spans="6:11" ht="15.75" customHeight="1" x14ac:dyDescent="0.25">
      <c r="F912" s="71"/>
      <c r="K912" s="71"/>
    </row>
    <row r="913" spans="6:11" ht="15.75" customHeight="1" x14ac:dyDescent="0.25">
      <c r="F913" s="71"/>
      <c r="K913" s="71"/>
    </row>
    <row r="914" spans="6:11" ht="15.75" customHeight="1" x14ac:dyDescent="0.25">
      <c r="F914" s="71"/>
      <c r="K914" s="71"/>
    </row>
    <row r="915" spans="6:11" ht="15.75" customHeight="1" x14ac:dyDescent="0.25">
      <c r="F915" s="71"/>
      <c r="K915" s="71"/>
    </row>
    <row r="916" spans="6:11" ht="15.75" customHeight="1" x14ac:dyDescent="0.25">
      <c r="F916" s="71"/>
      <c r="K916" s="71"/>
    </row>
    <row r="917" spans="6:11" ht="15.75" customHeight="1" x14ac:dyDescent="0.25">
      <c r="F917" s="71"/>
      <c r="K917" s="71"/>
    </row>
    <row r="918" spans="6:11" ht="15.75" customHeight="1" x14ac:dyDescent="0.25">
      <c r="F918" s="71"/>
      <c r="K918" s="71"/>
    </row>
    <row r="919" spans="6:11" ht="15.75" customHeight="1" x14ac:dyDescent="0.25">
      <c r="F919" s="71"/>
      <c r="K919" s="71"/>
    </row>
    <row r="920" spans="6:11" ht="15.75" customHeight="1" x14ac:dyDescent="0.25">
      <c r="F920" s="71"/>
      <c r="K920" s="71"/>
    </row>
    <row r="921" spans="6:11" ht="15.75" customHeight="1" x14ac:dyDescent="0.25">
      <c r="F921" s="71"/>
      <c r="K921" s="71"/>
    </row>
    <row r="922" spans="6:11" ht="15.75" customHeight="1" x14ac:dyDescent="0.25">
      <c r="F922" s="71"/>
      <c r="K922" s="71"/>
    </row>
    <row r="923" spans="6:11" ht="15.75" customHeight="1" x14ac:dyDescent="0.25">
      <c r="F923" s="71"/>
      <c r="K923" s="71"/>
    </row>
    <row r="924" spans="6:11" ht="15.75" customHeight="1" x14ac:dyDescent="0.25">
      <c r="F924" s="71"/>
      <c r="K924" s="71"/>
    </row>
    <row r="925" spans="6:11" ht="15.75" customHeight="1" x14ac:dyDescent="0.25">
      <c r="F925" s="71"/>
      <c r="K925" s="71"/>
    </row>
    <row r="926" spans="6:11" ht="15.75" customHeight="1" x14ac:dyDescent="0.25">
      <c r="F926" s="71"/>
      <c r="K926" s="71"/>
    </row>
    <row r="927" spans="6:11" ht="15.75" customHeight="1" x14ac:dyDescent="0.25">
      <c r="F927" s="71"/>
      <c r="K927" s="71"/>
    </row>
    <row r="928" spans="6:11" ht="15.75" customHeight="1" x14ac:dyDescent="0.25">
      <c r="F928" s="71"/>
      <c r="K928" s="71"/>
    </row>
    <row r="929" spans="6:11" ht="15.75" customHeight="1" x14ac:dyDescent="0.25">
      <c r="F929" s="71"/>
      <c r="K929" s="71"/>
    </row>
    <row r="930" spans="6:11" ht="15.75" customHeight="1" x14ac:dyDescent="0.25">
      <c r="F930" s="71"/>
      <c r="K930" s="71"/>
    </row>
    <row r="931" spans="6:11" ht="15.75" customHeight="1" x14ac:dyDescent="0.25">
      <c r="F931" s="71"/>
      <c r="K931" s="71"/>
    </row>
    <row r="932" spans="6:11" ht="15.75" customHeight="1" x14ac:dyDescent="0.25">
      <c r="F932" s="71"/>
      <c r="K932" s="71"/>
    </row>
    <row r="933" spans="6:11" ht="15.75" customHeight="1" x14ac:dyDescent="0.25">
      <c r="F933" s="71"/>
      <c r="K933" s="71"/>
    </row>
    <row r="934" spans="6:11" ht="15.75" customHeight="1" x14ac:dyDescent="0.25">
      <c r="F934" s="71"/>
      <c r="K934" s="71"/>
    </row>
    <row r="935" spans="6:11" ht="15.75" customHeight="1" x14ac:dyDescent="0.25">
      <c r="F935" s="71"/>
      <c r="K935" s="71"/>
    </row>
    <row r="936" spans="6:11" ht="15.75" customHeight="1" x14ac:dyDescent="0.25">
      <c r="F936" s="71"/>
      <c r="K936" s="71"/>
    </row>
    <row r="937" spans="6:11" ht="15.75" customHeight="1" x14ac:dyDescent="0.25">
      <c r="F937" s="71"/>
      <c r="K937" s="71"/>
    </row>
    <row r="938" spans="6:11" ht="15.75" customHeight="1" x14ac:dyDescent="0.25">
      <c r="F938" s="71"/>
      <c r="K938" s="71"/>
    </row>
    <row r="939" spans="6:11" ht="15.75" customHeight="1" x14ac:dyDescent="0.25">
      <c r="F939" s="71"/>
      <c r="K939" s="71"/>
    </row>
    <row r="940" spans="6:11" ht="15.75" customHeight="1" x14ac:dyDescent="0.25">
      <c r="F940" s="71"/>
      <c r="K940" s="71"/>
    </row>
    <row r="941" spans="6:11" ht="15.75" customHeight="1" x14ac:dyDescent="0.25">
      <c r="F941" s="71"/>
      <c r="K941" s="71"/>
    </row>
    <row r="942" spans="6:11" ht="15.75" customHeight="1" x14ac:dyDescent="0.25">
      <c r="F942" s="71"/>
      <c r="K942" s="71"/>
    </row>
    <row r="943" spans="6:11" ht="15.75" customHeight="1" x14ac:dyDescent="0.25">
      <c r="F943" s="71"/>
      <c r="K943" s="71"/>
    </row>
    <row r="944" spans="6:11" ht="15.75" customHeight="1" x14ac:dyDescent="0.25">
      <c r="F944" s="71"/>
      <c r="K944" s="71"/>
    </row>
    <row r="945" spans="6:11" ht="15.75" customHeight="1" x14ac:dyDescent="0.25">
      <c r="F945" s="71"/>
      <c r="K945" s="71"/>
    </row>
    <row r="946" spans="6:11" ht="15.75" customHeight="1" x14ac:dyDescent="0.25">
      <c r="F946" s="71"/>
      <c r="K946" s="71"/>
    </row>
    <row r="947" spans="6:11" ht="15.75" customHeight="1" x14ac:dyDescent="0.25">
      <c r="F947" s="71"/>
      <c r="K947" s="71"/>
    </row>
    <row r="948" spans="6:11" ht="15.75" customHeight="1" x14ac:dyDescent="0.25">
      <c r="F948" s="71"/>
      <c r="K948" s="71"/>
    </row>
    <row r="949" spans="6:11" ht="15.75" customHeight="1" x14ac:dyDescent="0.25">
      <c r="F949" s="71"/>
      <c r="K949" s="71"/>
    </row>
    <row r="950" spans="6:11" ht="15.75" customHeight="1" x14ac:dyDescent="0.25">
      <c r="F950" s="71"/>
      <c r="K950" s="71"/>
    </row>
    <row r="951" spans="6:11" ht="15.75" customHeight="1" x14ac:dyDescent="0.25">
      <c r="F951" s="71"/>
      <c r="K951" s="71"/>
    </row>
    <row r="952" spans="6:11" ht="15.75" customHeight="1" x14ac:dyDescent="0.25">
      <c r="F952" s="71"/>
      <c r="K952" s="71"/>
    </row>
    <row r="953" spans="6:11" ht="15.75" customHeight="1" x14ac:dyDescent="0.25">
      <c r="F953" s="71"/>
      <c r="K953" s="71"/>
    </row>
    <row r="954" spans="6:11" ht="15.75" customHeight="1" x14ac:dyDescent="0.25">
      <c r="F954" s="71"/>
      <c r="K954" s="71"/>
    </row>
    <row r="955" spans="6:11" ht="15.75" customHeight="1" x14ac:dyDescent="0.25">
      <c r="F955" s="71"/>
      <c r="K955" s="71"/>
    </row>
    <row r="956" spans="6:11" ht="15.75" customHeight="1" x14ac:dyDescent="0.25">
      <c r="F956" s="71"/>
      <c r="K956" s="71"/>
    </row>
    <row r="957" spans="6:11" ht="15.75" customHeight="1" x14ac:dyDescent="0.25">
      <c r="F957" s="71"/>
      <c r="K957" s="71"/>
    </row>
    <row r="958" spans="6:11" ht="15.75" customHeight="1" x14ac:dyDescent="0.25">
      <c r="F958" s="71"/>
      <c r="K958" s="71"/>
    </row>
    <row r="959" spans="6:11" ht="15.75" customHeight="1" x14ac:dyDescent="0.25">
      <c r="F959" s="71"/>
      <c r="K959" s="71"/>
    </row>
    <row r="960" spans="6:11" ht="15.75" customHeight="1" x14ac:dyDescent="0.25">
      <c r="F960" s="71"/>
      <c r="K960" s="71"/>
    </row>
    <row r="961" spans="6:11" ht="15.75" customHeight="1" x14ac:dyDescent="0.25">
      <c r="F961" s="71"/>
      <c r="K961" s="71"/>
    </row>
    <row r="962" spans="6:11" ht="15.75" customHeight="1" x14ac:dyDescent="0.25">
      <c r="F962" s="71"/>
      <c r="K962" s="71"/>
    </row>
    <row r="963" spans="6:11" ht="15.75" customHeight="1" x14ac:dyDescent="0.25">
      <c r="F963" s="71"/>
      <c r="K963" s="71"/>
    </row>
    <row r="964" spans="6:11" ht="15.75" customHeight="1" x14ac:dyDescent="0.25">
      <c r="F964" s="71"/>
      <c r="K964" s="71"/>
    </row>
    <row r="965" spans="6:11" ht="15.75" customHeight="1" x14ac:dyDescent="0.25">
      <c r="F965" s="71"/>
      <c r="K965" s="71"/>
    </row>
    <row r="966" spans="6:11" ht="15.75" customHeight="1" x14ac:dyDescent="0.25">
      <c r="F966" s="71"/>
      <c r="K966" s="71"/>
    </row>
    <row r="967" spans="6:11" ht="15.75" customHeight="1" x14ac:dyDescent="0.25">
      <c r="F967" s="71"/>
      <c r="K967" s="71"/>
    </row>
    <row r="968" spans="6:11" ht="15.75" customHeight="1" x14ac:dyDescent="0.25">
      <c r="F968" s="71"/>
      <c r="K968" s="71"/>
    </row>
    <row r="969" spans="6:11" ht="15.75" customHeight="1" x14ac:dyDescent="0.25">
      <c r="F969" s="71"/>
      <c r="K969" s="71"/>
    </row>
    <row r="970" spans="6:11" ht="15.75" customHeight="1" x14ac:dyDescent="0.25">
      <c r="F970" s="71"/>
      <c r="K970" s="71"/>
    </row>
    <row r="971" spans="6:11" ht="15.75" customHeight="1" x14ac:dyDescent="0.25">
      <c r="F971" s="71"/>
      <c r="K971" s="71"/>
    </row>
    <row r="972" spans="6:11" ht="15.75" customHeight="1" x14ac:dyDescent="0.25">
      <c r="F972" s="71"/>
      <c r="K972" s="71"/>
    </row>
    <row r="973" spans="6:11" ht="15.75" customHeight="1" x14ac:dyDescent="0.25">
      <c r="F973" s="71"/>
      <c r="K973" s="71"/>
    </row>
    <row r="974" spans="6:11" ht="15.75" customHeight="1" x14ac:dyDescent="0.25">
      <c r="F974" s="71"/>
      <c r="K974" s="71"/>
    </row>
    <row r="975" spans="6:11" ht="15.75" customHeight="1" x14ac:dyDescent="0.25">
      <c r="F975" s="71"/>
      <c r="K975" s="71"/>
    </row>
    <row r="976" spans="6:11" ht="15.75" customHeight="1" x14ac:dyDescent="0.25">
      <c r="F976" s="71"/>
      <c r="K976" s="71"/>
    </row>
    <row r="977" spans="6:11" ht="15.75" customHeight="1" x14ac:dyDescent="0.25">
      <c r="F977" s="71"/>
      <c r="K977" s="71"/>
    </row>
    <row r="978" spans="6:11" ht="15.75" customHeight="1" x14ac:dyDescent="0.25">
      <c r="F978" s="71"/>
      <c r="K978" s="71"/>
    </row>
    <row r="979" spans="6:11" ht="15.75" customHeight="1" x14ac:dyDescent="0.25">
      <c r="F979" s="71"/>
      <c r="K979" s="71"/>
    </row>
    <row r="980" spans="6:11" ht="15.75" customHeight="1" x14ac:dyDescent="0.25">
      <c r="F980" s="71"/>
      <c r="K980" s="71"/>
    </row>
    <row r="981" spans="6:11" ht="15.75" customHeight="1" x14ac:dyDescent="0.25">
      <c r="F981" s="71"/>
      <c r="K981" s="71"/>
    </row>
    <row r="982" spans="6:11" ht="15.75" customHeight="1" x14ac:dyDescent="0.25">
      <c r="F982" s="71"/>
      <c r="K982" s="71"/>
    </row>
    <row r="983" spans="6:11" ht="15.75" customHeight="1" x14ac:dyDescent="0.25">
      <c r="F983" s="71"/>
      <c r="K983" s="71"/>
    </row>
    <row r="984" spans="6:11" ht="15.75" customHeight="1" x14ac:dyDescent="0.25">
      <c r="F984" s="71"/>
      <c r="K984" s="71"/>
    </row>
    <row r="985" spans="6:11" ht="15.75" customHeight="1" x14ac:dyDescent="0.25">
      <c r="F985" s="71"/>
      <c r="K985" s="71"/>
    </row>
    <row r="986" spans="6:11" ht="15.75" customHeight="1" x14ac:dyDescent="0.25">
      <c r="F986" s="71"/>
      <c r="K986" s="71"/>
    </row>
    <row r="987" spans="6:11" ht="15.75" customHeight="1" x14ac:dyDescent="0.25">
      <c r="F987" s="71"/>
      <c r="K987" s="71"/>
    </row>
    <row r="988" spans="6:11" ht="15.75" customHeight="1" x14ac:dyDescent="0.25">
      <c r="F988" s="71"/>
      <c r="K988" s="71"/>
    </row>
    <row r="989" spans="6:11" ht="15.75" customHeight="1" x14ac:dyDescent="0.25">
      <c r="F989" s="71"/>
      <c r="K989" s="71"/>
    </row>
    <row r="990" spans="6:11" ht="15.75" customHeight="1" x14ac:dyDescent="0.25">
      <c r="F990" s="71"/>
      <c r="K990" s="71"/>
    </row>
    <row r="991" spans="6:11" ht="15.75" customHeight="1" x14ac:dyDescent="0.25">
      <c r="F991" s="71"/>
      <c r="K991" s="71"/>
    </row>
    <row r="992" spans="6:11" ht="15.75" customHeight="1" x14ac:dyDescent="0.25">
      <c r="F992" s="71"/>
      <c r="K992" s="71"/>
    </row>
    <row r="993" spans="6:11" ht="15.75" customHeight="1" x14ac:dyDescent="0.25">
      <c r="F993" s="71"/>
      <c r="K993" s="71"/>
    </row>
    <row r="994" spans="6:11" ht="15.75" customHeight="1" x14ac:dyDescent="0.25">
      <c r="F994" s="71"/>
      <c r="K994" s="71"/>
    </row>
    <row r="995" spans="6:11" ht="15.75" customHeight="1" x14ac:dyDescent="0.25">
      <c r="F995" s="71"/>
      <c r="K995" s="71"/>
    </row>
    <row r="996" spans="6:11" ht="15.75" customHeight="1" x14ac:dyDescent="0.25">
      <c r="F996" s="71"/>
      <c r="K996" s="71"/>
    </row>
    <row r="997" spans="6:11" ht="15.75" customHeight="1" x14ac:dyDescent="0.25">
      <c r="F997" s="71"/>
      <c r="K997" s="71"/>
    </row>
    <row r="998" spans="6:11" ht="15.75" customHeight="1" x14ac:dyDescent="0.25">
      <c r="F998" s="71"/>
      <c r="K998" s="71"/>
    </row>
    <row r="999" spans="6:11" ht="15.75" customHeight="1" x14ac:dyDescent="0.25">
      <c r="F999" s="71"/>
      <c r="K999" s="71"/>
    </row>
    <row r="1000" spans="6:11" ht="15.75" customHeight="1" x14ac:dyDescent="0.25">
      <c r="F1000" s="71"/>
      <c r="K1000" s="71"/>
    </row>
  </sheetData>
  <pageMargins left="0.7" right="0.7" top="0.75" bottom="0.75" header="0" footer="0"/>
  <pageSetup orientation="landscape"/>
  <tableParts count="1">
    <tablePart r:id="rId1"/>
  </tableParts>
  <extLst>
    <ext xmlns:x14="http://schemas.microsoft.com/office/spreadsheetml/2009/9/main" uri="{CCE6A557-97BC-4b89-ADB6-D9C93CAAB3DF}">
      <x14:dataValidations xmlns:xm="http://schemas.microsoft.com/office/excel/2006/main" count="4">
        <x14:dataValidation type="list" allowBlank="1" showErrorMessage="1" xr:uid="{00000000-0002-0000-0000-000000000000}">
          <x14:formula1>
            <xm:f>'DATA 2023'!$A$42:$A$43</xm:f>
          </x14:formula1>
          <xm:sqref>G2:G30</xm:sqref>
        </x14:dataValidation>
        <x14:dataValidation type="list" allowBlank="1" showErrorMessage="1" xr:uid="{00000000-0002-0000-0000-000001000000}">
          <x14:formula1>
            <xm:f>'DATA 2023'!$C$42:$C$43</xm:f>
          </x14:formula1>
          <xm:sqref>J2:J30</xm:sqref>
        </x14:dataValidation>
        <x14:dataValidation type="list" allowBlank="1" showErrorMessage="1" xr:uid="{00000000-0002-0000-0000-000002000000}">
          <x14:formula1>
            <xm:f>'DATA 2023'!$D$42:$D$44</xm:f>
          </x14:formula1>
          <xm:sqref>L2:L30</xm:sqref>
        </x14:dataValidation>
        <x14:dataValidation type="list" allowBlank="1" showErrorMessage="1" xr:uid="{00000000-0002-0000-0000-000003000000}">
          <x14:formula1>
            <xm:f>'DATA 2023'!$B$42:$B$43</xm:f>
          </x14:formula1>
          <xm:sqref>I2:I30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1000"/>
  <sheetViews>
    <sheetView topLeftCell="N1" workbookViewId="0">
      <selection activeCell="X4" sqref="X4"/>
    </sheetView>
  </sheetViews>
  <sheetFormatPr baseColWidth="10" defaultColWidth="14.42578125" defaultRowHeight="15" customHeight="1" x14ac:dyDescent="0.25"/>
  <cols>
    <col min="1" max="1" width="15" customWidth="1"/>
    <col min="2" max="26" width="10.7109375" customWidth="1"/>
  </cols>
  <sheetData>
    <row r="1" spans="1:24" x14ac:dyDescent="0.25">
      <c r="A1" s="13" t="s">
        <v>107</v>
      </c>
      <c r="B1" s="1" t="s">
        <v>108</v>
      </c>
      <c r="C1" s="1" t="s">
        <v>109</v>
      </c>
      <c r="D1" s="1" t="s">
        <v>110</v>
      </c>
      <c r="E1" s="1" t="s">
        <v>111</v>
      </c>
      <c r="F1" s="1" t="s">
        <v>112</v>
      </c>
      <c r="G1" s="1" t="s">
        <v>113</v>
      </c>
      <c r="H1" s="1"/>
      <c r="S1" s="14" t="s">
        <v>114</v>
      </c>
      <c r="T1" s="14" t="s">
        <v>115</v>
      </c>
      <c r="U1" s="14" t="s">
        <v>116</v>
      </c>
      <c r="V1" s="14" t="s">
        <v>117</v>
      </c>
      <c r="W1" s="14" t="s">
        <v>118</v>
      </c>
      <c r="X1" s="14" t="s">
        <v>119</v>
      </c>
    </row>
    <row r="2" spans="1:24" ht="45" x14ac:dyDescent="0.25">
      <c r="A2" s="14">
        <f>IF(LEN('RNV 02 2025'!G2)&gt;0, 1, 0)</f>
        <v>1</v>
      </c>
      <c r="B2" s="14">
        <f>IF('RNV 02 2025'!J2="En tiempo",1,0)</f>
        <v>0</v>
      </c>
      <c r="C2" s="14">
        <f t="shared" ref="C2:C126" si="0">(A2+B2)/2</f>
        <v>0.5</v>
      </c>
      <c r="D2" s="14">
        <f>IF('RNV 02 2025'!G2="Acepta", 1, IF('RNV 02 2025'!G2="Rechaza", 0.5, IF(ISBLANK('RNV 02 2025'!G2), 0, )))</f>
        <v>1</v>
      </c>
      <c r="E2" s="14">
        <f>IF('RNV 02 2025'!I2="Se señala",1,0)</f>
        <v>1</v>
      </c>
      <c r="F2" s="14">
        <f t="shared" ref="F2:F126" si="1">(D2+E2)/2</f>
        <v>1</v>
      </c>
      <c r="G2" s="14" t="str">
        <f>IF('RNV 02 2025'!L2="Implementadas", 1, IF('RNV 02 2025'!L2="Parcialmente implementadas", 0.5, IF('RNV 02 2025'!L2="No implementadas", 0,"0" )))</f>
        <v>0</v>
      </c>
      <c r="S2" s="15" t="s">
        <v>120</v>
      </c>
      <c r="T2" s="14" t="s">
        <v>17</v>
      </c>
      <c r="U2" s="14" t="s">
        <v>30</v>
      </c>
      <c r="V2" s="15" t="s">
        <v>121</v>
      </c>
      <c r="W2" s="15" t="s">
        <v>122</v>
      </c>
      <c r="X2" s="15" t="s">
        <v>12</v>
      </c>
    </row>
    <row r="3" spans="1:24" x14ac:dyDescent="0.25">
      <c r="A3" s="14">
        <f>IF(LEN('RNV 02 2025'!G3)&gt;0, 1, 0)</f>
        <v>0</v>
      </c>
      <c r="B3" s="14">
        <f>IF('RNV 02 2025'!J3="En tiempo",1,0)</f>
        <v>0</v>
      </c>
      <c r="C3" s="14">
        <f t="shared" si="0"/>
        <v>0</v>
      </c>
      <c r="D3" s="14">
        <f>IF('RNV 02 2025'!G3="Acepta", 1, IF('RNV 02 2025'!G3="Rechaza", 0.5, IF(ISBLANK('RNV 02 2025'!G3), 0, )))</f>
        <v>0</v>
      </c>
      <c r="E3" s="14">
        <f>IF('RNV 02 2025'!I3="Se señala",1,0)</f>
        <v>0</v>
      </c>
      <c r="F3" s="14">
        <f t="shared" si="1"/>
        <v>0</v>
      </c>
      <c r="G3" s="14" t="str">
        <f>IF('RNV 02 2025'!L3="Implementadas", 1, IF('RNV 02 2025'!L3="Parcialmente implementadas", 0.5, IF('RNV 02 2025'!L3="No implementadas", 0,"0" )))</f>
        <v>0</v>
      </c>
      <c r="I3" s="14" t="s">
        <v>123</v>
      </c>
      <c r="J3" s="14" t="s">
        <v>124</v>
      </c>
      <c r="K3" s="14" t="s">
        <v>125</v>
      </c>
      <c r="L3" s="14" t="s">
        <v>126</v>
      </c>
      <c r="M3" s="14" t="s">
        <v>127</v>
      </c>
      <c r="N3" s="14" t="s">
        <v>128</v>
      </c>
      <c r="O3" s="14" t="s">
        <v>129</v>
      </c>
      <c r="P3" s="14" t="s">
        <v>130</v>
      </c>
    </row>
    <row r="4" spans="1:24" x14ac:dyDescent="0.25">
      <c r="A4" s="14">
        <f>IF(LEN('RNV 02 2025'!G4)&gt;0, 1, 0)</f>
        <v>0</v>
      </c>
      <c r="B4" s="14">
        <f>IF('RNV 02 2025'!J4="En tiempo",1,0)</f>
        <v>0</v>
      </c>
      <c r="C4" s="14">
        <f t="shared" si="0"/>
        <v>0</v>
      </c>
      <c r="D4" s="14">
        <f>IF('RNV 02 2025'!G4="Acepta", 1, IF('RNV 02 2025'!G4="Rechaza", 0.5, IF(ISBLANK('RNV 02 2025'!G4), 0, )))</f>
        <v>0</v>
      </c>
      <c r="E4" s="14">
        <f>IF('RNV 02 2025'!I4="Se señala",1,0)</f>
        <v>0</v>
      </c>
      <c r="F4" s="14">
        <f t="shared" si="1"/>
        <v>0</v>
      </c>
      <c r="G4" s="14" t="str">
        <f>IF('RNV 02 2025'!L4="Implementadas", 1, IF('RNV 02 2025'!L4="Parcialmente implementadas", 0.5, IF('RNV 02 2025'!L4="No implementadas", 0,"0" )))</f>
        <v>0</v>
      </c>
      <c r="I4" s="14">
        <f>COUNT('RNV 02 2025'!F2:'RNV 02 2025'!F125)</f>
        <v>34</v>
      </c>
      <c r="J4" s="26">
        <v>124</v>
      </c>
      <c r="K4" s="14">
        <f>COUNTIF('RNV 02 2025'!G:G,"Acepta")</f>
        <v>35</v>
      </c>
      <c r="L4" s="14">
        <f>COUNTIF('RNV 02 2025'!G:G,"Rechaza")</f>
        <v>3</v>
      </c>
      <c r="M4" s="14">
        <f>COUNTBLANK('RNV 02 2025'!G2:'RNV 02 2025'!G125)</f>
        <v>86</v>
      </c>
      <c r="N4" s="14">
        <f>COUNTIF('RNV 02 2025'!J:J,"En tiempo")</f>
        <v>24</v>
      </c>
      <c r="O4" s="14">
        <f t="array" ref="O4">COUNT(IF(LEN('RNV 02 2025'!J2:'RNV 02 2025'!J125)&gt;0,1))</f>
        <v>40</v>
      </c>
      <c r="P4" s="14">
        <f>COUNTIF('RNV 02 2025'!L2:'RNV 02 2025'!L125,"Implementadas")</f>
        <v>5</v>
      </c>
      <c r="S4" s="9">
        <f>O4/J4</f>
        <v>0.32258064516129031</v>
      </c>
      <c r="T4" s="9">
        <f>K4/J4</f>
        <v>0.28225806451612906</v>
      </c>
      <c r="U4" s="9">
        <f>L4/J4</f>
        <v>2.4193548387096774E-2</v>
      </c>
      <c r="V4" s="9">
        <f>M4/J4</f>
        <v>0.69354838709677424</v>
      </c>
      <c r="W4" s="9">
        <f>N4/O4</f>
        <v>0.6</v>
      </c>
      <c r="X4" s="9">
        <f>P4/K4</f>
        <v>0.14285714285714285</v>
      </c>
    </row>
    <row r="5" spans="1:24" x14ac:dyDescent="0.25">
      <c r="A5" s="14">
        <f>IF(LEN('RNV 02 2025'!G5)&gt;0, 1, 0)</f>
        <v>0</v>
      </c>
      <c r="B5" s="14">
        <f>IF('RNV 02 2025'!J5="En tiempo",1,0)</f>
        <v>0</v>
      </c>
      <c r="C5" s="14">
        <f t="shared" si="0"/>
        <v>0</v>
      </c>
      <c r="D5" s="14">
        <f>IF('RNV 02 2025'!G5="Acepta", 1, IF('RNV 02 2025'!G5="Rechaza", 0.5, IF(ISBLANK('RNV 02 2025'!G5), 0, )))</f>
        <v>0</v>
      </c>
      <c r="E5" s="14">
        <f>IF('RNV 02 2025'!I5="Se señala",1,0)</f>
        <v>0</v>
      </c>
      <c r="F5" s="14">
        <f t="shared" si="1"/>
        <v>0</v>
      </c>
      <c r="G5" s="14" t="str">
        <f>IF('RNV 02 2025'!L5="Implementadas", 1, IF('RNV 02 2025'!L5="Parcialmente implementadas", 0.5, IF('RNV 02 2025'!L5="No implementadas", 0,"0" )))</f>
        <v>0</v>
      </c>
    </row>
    <row r="6" spans="1:24" x14ac:dyDescent="0.25">
      <c r="A6" s="14">
        <f>IF(LEN('RNV 02 2025'!G6)&gt;0, 1, 0)</f>
        <v>1</v>
      </c>
      <c r="B6" s="14">
        <f>IF('RNV 02 2025'!J6="En tiempo",1,0)</f>
        <v>1</v>
      </c>
      <c r="C6" s="14">
        <f t="shared" si="0"/>
        <v>1</v>
      </c>
      <c r="D6" s="14">
        <f>IF('RNV 02 2025'!G6="Acepta", 1, IF('RNV 02 2025'!G6="Rechaza", 0.5, IF(ISBLANK('RNV 02 2025'!G6), 0, )))</f>
        <v>1</v>
      </c>
      <c r="E6" s="14">
        <f>IF('RNV 02 2025'!I6="Se señala",1,0)</f>
        <v>1</v>
      </c>
      <c r="F6" s="14">
        <f t="shared" si="1"/>
        <v>1</v>
      </c>
      <c r="G6" s="14">
        <f>IF('RNV 02 2025'!L6="Implementadas", 1, IF('RNV 02 2025'!L6="Parcialmente implementadas", 0.5, IF('RNV 02 2025'!L6="No implementadas", 0,"0" )))</f>
        <v>0.5</v>
      </c>
      <c r="S6" s="14">
        <v>1</v>
      </c>
      <c r="T6" s="14">
        <v>3</v>
      </c>
      <c r="U6" s="14">
        <v>4</v>
      </c>
      <c r="V6" s="14">
        <v>5</v>
      </c>
      <c r="W6" s="14">
        <v>2</v>
      </c>
    </row>
    <row r="7" spans="1:24" x14ac:dyDescent="0.25">
      <c r="A7" s="14">
        <f>IF(LEN('RNV 02 2025'!G7)&gt;0, 1, 0)</f>
        <v>1</v>
      </c>
      <c r="B7" s="14">
        <f>IF('RNV 02 2025'!J7="En tiempo",1,0)</f>
        <v>1</v>
      </c>
      <c r="C7" s="14">
        <f t="shared" si="0"/>
        <v>1</v>
      </c>
      <c r="D7" s="14">
        <f>IF('RNV 02 2025'!G7="Acepta", 1, IF('RNV 02 2025'!G7="Rechaza", 0.5, IF(ISBLANK('RNV 02 2025'!G7), 0, )))</f>
        <v>1</v>
      </c>
      <c r="E7" s="14">
        <f>IF('RNV 02 2025'!I7="Se señala",1,0)</f>
        <v>1</v>
      </c>
      <c r="F7" s="14">
        <f t="shared" si="1"/>
        <v>1</v>
      </c>
      <c r="G7" s="14">
        <f>IF('RNV 02 2025'!L7="Implementadas", 1, IF('RNV 02 2025'!L7="Parcialmente implementadas", 0.5, IF('RNV 02 2025'!L7="No implementadas", 0,"0" )))</f>
        <v>0.5</v>
      </c>
    </row>
    <row r="8" spans="1:24" x14ac:dyDescent="0.25">
      <c r="A8" s="14">
        <f>IF(LEN('RNV 02 2025'!G8)&gt;0, 1, 0)</f>
        <v>0</v>
      </c>
      <c r="B8" s="14">
        <f>IF('RNV 02 2025'!J8="En tiempo",1,0)</f>
        <v>0</v>
      </c>
      <c r="C8" s="14">
        <f t="shared" si="0"/>
        <v>0</v>
      </c>
      <c r="D8" s="14">
        <f>IF('RNV 02 2025'!G8="Acepta", 1, IF('RNV 02 2025'!G8="Rechaza", 0.5, IF(ISBLANK('RNV 02 2025'!G8), 0, )))</f>
        <v>0</v>
      </c>
      <c r="E8" s="14">
        <f>IF('RNV 02 2025'!I8="Se señala",1,0)</f>
        <v>0</v>
      </c>
      <c r="F8" s="14">
        <f t="shared" si="1"/>
        <v>0</v>
      </c>
      <c r="G8" s="14" t="str">
        <f>IF('RNV 02 2025'!L8="Implementadas", 1, IF('RNV 02 2025'!L8="Parcialmente implementadas", 0.5, IF('RNV 02 2025'!L8="No implementadas", 0,"0" )))</f>
        <v>0</v>
      </c>
    </row>
    <row r="9" spans="1:24" x14ac:dyDescent="0.25">
      <c r="A9" s="14">
        <f>IF(LEN('RNV 02 2025'!G9)&gt;0, 1, 0)</f>
        <v>1</v>
      </c>
      <c r="B9" s="14">
        <f>IF('RNV 02 2025'!J9="En tiempo",1,0)</f>
        <v>1</v>
      </c>
      <c r="C9" s="14">
        <f t="shared" si="0"/>
        <v>1</v>
      </c>
      <c r="D9" s="14">
        <f>IF('RNV 02 2025'!G9="Acepta", 1, IF('RNV 02 2025'!G9="Rechaza", 0.5, IF(ISBLANK('RNV 02 2025'!G9), 0, )))</f>
        <v>1</v>
      </c>
      <c r="E9" s="14">
        <f>IF('RNV 02 2025'!I9="Se señala",1,0)</f>
        <v>1</v>
      </c>
      <c r="F9" s="14">
        <f t="shared" si="1"/>
        <v>1</v>
      </c>
      <c r="G9" s="14" t="str">
        <f>IF('RNV 02 2025'!L9="Implementadas", 1, IF('RNV 02 2025'!L9="Parcialmente implementadas", 0.5, IF('RNV 02 2025'!L9="No implementadas", 0,"0" )))</f>
        <v>0</v>
      </c>
      <c r="I9" s="14" t="s">
        <v>107</v>
      </c>
      <c r="J9" s="14" t="s">
        <v>131</v>
      </c>
    </row>
    <row r="10" spans="1:24" x14ac:dyDescent="0.25">
      <c r="A10" s="14">
        <f>IF(LEN('RNV 02 2025'!G10)&gt;0, 1, 0)</f>
        <v>1</v>
      </c>
      <c r="B10" s="14">
        <f>IF('RNV 02 2025'!J10="En tiempo",1,0)</f>
        <v>1</v>
      </c>
      <c r="C10" s="14">
        <f t="shared" si="0"/>
        <v>1</v>
      </c>
      <c r="D10" s="14">
        <f>IF('RNV 02 2025'!G10="Acepta", 1, IF('RNV 02 2025'!G10="Rechaza", 0.5, IF(ISBLANK('RNV 02 2025'!G10), 0, )))</f>
        <v>1</v>
      </c>
      <c r="E10" s="14">
        <f>IF('RNV 02 2025'!I10="Se señala",1,0)</f>
        <v>1</v>
      </c>
      <c r="F10" s="14">
        <f t="shared" si="1"/>
        <v>1</v>
      </c>
      <c r="G10" s="14" t="str">
        <f>IF('RNV 02 2025'!L10="Implementadas", 1, IF('RNV 02 2025'!L10="Parcialmente implementadas", 0.5, IF('RNV 02 2025'!L10="No implementadas", 0,"0" )))</f>
        <v>0</v>
      </c>
      <c r="I10" s="14" t="s">
        <v>108</v>
      </c>
      <c r="J10" s="14" t="s">
        <v>9</v>
      </c>
    </row>
    <row r="11" spans="1:24" x14ac:dyDescent="0.25">
      <c r="A11" s="14">
        <f>IF(LEN('RNV 02 2025'!G11)&gt;0, 1, 0)</f>
        <v>0</v>
      </c>
      <c r="B11" s="14">
        <f>IF('RNV 02 2025'!J11="En tiempo",1,0)</f>
        <v>0</v>
      </c>
      <c r="C11" s="14">
        <f t="shared" si="0"/>
        <v>0</v>
      </c>
      <c r="D11" s="14">
        <f>IF('RNV 02 2025'!G11="Acepta", 1, IF('RNV 02 2025'!G11="Rechaza", 0.5, IF(ISBLANK('RNV 02 2025'!G11), 0, )))</f>
        <v>0</v>
      </c>
      <c r="E11" s="14">
        <f>IF('RNV 02 2025'!I11="Se señala",1,0)</f>
        <v>0</v>
      </c>
      <c r="F11" s="14">
        <f t="shared" si="1"/>
        <v>0</v>
      </c>
      <c r="G11" s="14" t="str">
        <f>IF('RNV 02 2025'!L11="Implementadas", 1, IF('RNV 02 2025'!L11="Parcialmente implementadas", 0.5, IF('RNV 02 2025'!L11="No implementadas", 0,"0" )))</f>
        <v>0</v>
      </c>
      <c r="I11" s="14" t="s">
        <v>109</v>
      </c>
      <c r="J11" s="14" t="s">
        <v>132</v>
      </c>
    </row>
    <row r="12" spans="1:24" x14ac:dyDescent="0.25">
      <c r="A12" s="14">
        <f>IF(LEN('RNV 02 2025'!G12)&gt;0, 1, 0)</f>
        <v>1</v>
      </c>
      <c r="B12" s="14">
        <f>IF('RNV 02 2025'!J12="En tiempo",1,0)</f>
        <v>1</v>
      </c>
      <c r="C12" s="14">
        <f t="shared" si="0"/>
        <v>1</v>
      </c>
      <c r="D12" s="14">
        <f>IF('RNV 02 2025'!G12="Acepta", 1, IF('RNV 02 2025'!G12="Rechaza", 0.5, IF(ISBLANK('RNV 02 2025'!G12), 0, )))</f>
        <v>1</v>
      </c>
      <c r="E12" s="14">
        <f>IF('RNV 02 2025'!I12="Se señala",1,0)</f>
        <v>1</v>
      </c>
      <c r="F12" s="14">
        <f t="shared" si="1"/>
        <v>1</v>
      </c>
      <c r="G12" s="14">
        <f>IF('RNV 02 2025'!L12="Implementadas", 1, IF('RNV 02 2025'!L12="Parcialmente implementadas", 0.5, IF('RNV 02 2025'!L12="No implementadas", 0,"0" )))</f>
        <v>1</v>
      </c>
      <c r="I12" s="14" t="s">
        <v>110</v>
      </c>
      <c r="J12" s="14" t="s">
        <v>133</v>
      </c>
    </row>
    <row r="13" spans="1:24" x14ac:dyDescent="0.25">
      <c r="A13" s="14" t="e">
        <f>IF(LEN('RNV 02 2025'!#REF!)&gt;0, 1, 0)</f>
        <v>#REF!</v>
      </c>
      <c r="B13" s="14" t="e">
        <f>IF('RNV 02 2025'!#REF!="En tiempo",1,0)</f>
        <v>#REF!</v>
      </c>
      <c r="C13" s="14" t="e">
        <f t="shared" si="0"/>
        <v>#REF!</v>
      </c>
      <c r="D13" s="14" t="e">
        <f>IF('RNV 02 2025'!#REF!="Acepta", 1, IF('RNV 02 2025'!#REF!="Rechaza", 0.5, IF(ISBLANK('RNV 02 2025'!#REF!), 0, )))</f>
        <v>#REF!</v>
      </c>
      <c r="E13" s="14" t="e">
        <f>IF('RNV 02 2025'!#REF!="Se señala",1,0)</f>
        <v>#REF!</v>
      </c>
      <c r="F13" s="14" t="e">
        <f t="shared" si="1"/>
        <v>#REF!</v>
      </c>
      <c r="G13" s="14" t="e">
        <f>IF('RNV 02 2025'!#REF!="Implementadas", 1, IF('RNV 02 2025'!#REF!="Parcialmente implementadas", 0.5, IF('RNV 02 2025'!#REF!="No implementadas", 0,"0" )))</f>
        <v>#REF!</v>
      </c>
      <c r="I13" s="14" t="s">
        <v>134</v>
      </c>
      <c r="J13" s="14" t="s">
        <v>135</v>
      </c>
    </row>
    <row r="14" spans="1:24" x14ac:dyDescent="0.25">
      <c r="A14" s="14">
        <f>IF(LEN('RNV 02 2025'!G13)&gt;0, 1, 0)</f>
        <v>1</v>
      </c>
      <c r="B14" s="14">
        <f>IF('RNV 02 2025'!J13="En tiempo",1,0)</f>
        <v>1</v>
      </c>
      <c r="C14" s="14">
        <f t="shared" si="0"/>
        <v>1</v>
      </c>
      <c r="D14" s="14">
        <f>IF('RNV 02 2025'!G13="Acepta", 1, IF('RNV 02 2025'!G13="Rechaza", 0.5, IF(ISBLANK('RNV 02 2025'!G13), 0, )))</f>
        <v>1</v>
      </c>
      <c r="E14" s="14">
        <f>IF('RNV 02 2025'!I13="Se señala",1,0)</f>
        <v>1</v>
      </c>
      <c r="F14" s="14">
        <f t="shared" si="1"/>
        <v>1</v>
      </c>
      <c r="G14" s="14" t="str">
        <f>IF('RNV 02 2025'!L13="Implementadas", 1, IF('RNV 02 2025'!L13="Parcialmente implementadas", 0.5, IF('RNV 02 2025'!L13="No implementadas", 0,"0" )))</f>
        <v>0</v>
      </c>
      <c r="I14" s="14" t="s">
        <v>112</v>
      </c>
      <c r="J14" s="14" t="s">
        <v>6</v>
      </c>
    </row>
    <row r="15" spans="1:24" x14ac:dyDescent="0.25">
      <c r="A15" s="14">
        <f>IF(LEN('RNV 02 2025'!G14)&gt;0, 1, 0)</f>
        <v>0</v>
      </c>
      <c r="B15" s="14">
        <f>IF('RNV 02 2025'!J14="En tiempo",1,0)</f>
        <v>0</v>
      </c>
      <c r="C15" s="14">
        <f t="shared" si="0"/>
        <v>0</v>
      </c>
      <c r="D15" s="14">
        <f>IF('RNV 02 2025'!G14="Acepta", 1, IF('RNV 02 2025'!G14="Rechaza", 0.5, IF(ISBLANK('RNV 02 2025'!G14), 0, )))</f>
        <v>0</v>
      </c>
      <c r="E15" s="14">
        <f>IF('RNV 02 2025'!I14="Se señala",1,0)</f>
        <v>0</v>
      </c>
      <c r="F15" s="14">
        <f t="shared" si="1"/>
        <v>0</v>
      </c>
      <c r="G15" s="14" t="str">
        <f>IF('RNV 02 2025'!L14="Implementadas", 1, IF('RNV 02 2025'!L14="Parcialmente implementadas", 0.5, IF('RNV 02 2025'!L14="No implementadas", 0,"0" )))</f>
        <v>0</v>
      </c>
      <c r="I15" s="14" t="s">
        <v>113</v>
      </c>
      <c r="J15" s="14" t="s">
        <v>136</v>
      </c>
    </row>
    <row r="16" spans="1:24" x14ac:dyDescent="0.25">
      <c r="A16" s="14">
        <f>IF(LEN('RNV 02 2025'!G15)&gt;0, 1, 0)</f>
        <v>0</v>
      </c>
      <c r="B16" s="14">
        <f>IF('RNV 02 2025'!J15="En tiempo",1,0)</f>
        <v>0</v>
      </c>
      <c r="C16" s="14">
        <f t="shared" si="0"/>
        <v>0</v>
      </c>
      <c r="D16" s="14">
        <f>IF('RNV 02 2025'!G15="Acepta", 1, IF('RNV 02 2025'!G15="Rechaza", 0.5, IF(ISBLANK('RNV 02 2025'!G15), 0, )))</f>
        <v>0</v>
      </c>
      <c r="E16" s="14">
        <f>IF('RNV 02 2025'!I15="Se señala",1,0)</f>
        <v>0</v>
      </c>
      <c r="F16" s="14">
        <f t="shared" si="1"/>
        <v>0</v>
      </c>
      <c r="G16" s="14" t="str">
        <f>IF('RNV 02 2025'!L15="Implementadas", 1, IF('RNV 02 2025'!L15="Parcialmente implementadas", 0.5, IF('RNV 02 2025'!L15="No implementadas", 0,"0" )))</f>
        <v>0</v>
      </c>
    </row>
    <row r="17" spans="1:24" x14ac:dyDescent="0.25">
      <c r="A17" s="14">
        <f>IF(LEN('RNV 02 2025'!G16)&gt;0, 1, 0)</f>
        <v>0</v>
      </c>
      <c r="B17" s="14">
        <f>IF('RNV 02 2025'!J16="En tiempo",1,0)</f>
        <v>0</v>
      </c>
      <c r="C17" s="14">
        <f t="shared" si="0"/>
        <v>0</v>
      </c>
      <c r="D17" s="14">
        <f>IF('RNV 02 2025'!G16="Acepta", 1, IF('RNV 02 2025'!G16="Rechaza", 0.5, IF(ISBLANK('RNV 02 2025'!G16), 0, )))</f>
        <v>0</v>
      </c>
      <c r="E17" s="14">
        <f>IF('RNV 02 2025'!I16="Se señala",1,0)</f>
        <v>0</v>
      </c>
      <c r="F17" s="14">
        <f t="shared" si="1"/>
        <v>0</v>
      </c>
      <c r="G17" s="14" t="str">
        <f>IF('RNV 02 2025'!L16="Implementadas", 1, IF('RNV 02 2025'!L16="Parcialmente implementadas", 0.5, IF('RNV 02 2025'!L16="No implementadas", 0,"0" )))</f>
        <v>0</v>
      </c>
      <c r="I17" s="14" t="s">
        <v>123</v>
      </c>
      <c r="J17" s="14" t="s">
        <v>137</v>
      </c>
    </row>
    <row r="18" spans="1:24" x14ac:dyDescent="0.25">
      <c r="A18" s="14">
        <f>IF(LEN('RNV 02 2025'!G17)&gt;0, 1, 0)</f>
        <v>0</v>
      </c>
      <c r="B18" s="14">
        <f>IF('RNV 02 2025'!J17="En tiempo",1,0)</f>
        <v>0</v>
      </c>
      <c r="C18" s="14">
        <f t="shared" si="0"/>
        <v>0</v>
      </c>
      <c r="D18" s="14">
        <f>IF('RNV 02 2025'!G17="Acepta", 1, IF('RNV 02 2025'!G17="Rechaza", 0.5, IF(ISBLANK('RNV 02 2025'!G17), 0, )))</f>
        <v>0</v>
      </c>
      <c r="E18" s="14">
        <f>IF('RNV 02 2025'!I17="Se señala",1,0)</f>
        <v>0</v>
      </c>
      <c r="F18" s="14">
        <f t="shared" si="1"/>
        <v>0</v>
      </c>
      <c r="G18" s="14" t="str">
        <f>IF('RNV 02 2025'!L17="Implementadas", 1, IF('RNV 02 2025'!L17="Parcialmente implementadas", 0.5, IF('RNV 02 2025'!L17="No implementadas", 0,"0" )))</f>
        <v>0</v>
      </c>
      <c r="I18" s="14" t="s">
        <v>124</v>
      </c>
      <c r="J18" s="14" t="s">
        <v>138</v>
      </c>
    </row>
    <row r="19" spans="1:24" x14ac:dyDescent="0.25">
      <c r="A19" s="14">
        <f>IF(LEN('RNV 02 2025'!G18)&gt;0, 1, 0)</f>
        <v>1</v>
      </c>
      <c r="B19" s="14">
        <f>IF('RNV 02 2025'!J18="En tiempo",1,0)</f>
        <v>1</v>
      </c>
      <c r="C19" s="14">
        <f t="shared" si="0"/>
        <v>1</v>
      </c>
      <c r="D19" s="14">
        <f>IF('RNV 02 2025'!G18="Acepta", 1, IF('RNV 02 2025'!G18="Rechaza", 0.5, IF(ISBLANK('RNV 02 2025'!G18), 0, )))</f>
        <v>1</v>
      </c>
      <c r="E19" s="14">
        <f>IF('RNV 02 2025'!I18="Se señala",1,0)</f>
        <v>1</v>
      </c>
      <c r="F19" s="14">
        <f t="shared" si="1"/>
        <v>1</v>
      </c>
      <c r="G19" s="14">
        <f>IF('RNV 02 2025'!L18="Implementadas", 1, IF('RNV 02 2025'!L18="Parcialmente implementadas", 0.5, IF('RNV 02 2025'!L18="No implementadas", 0,"0" )))</f>
        <v>0.5</v>
      </c>
      <c r="I19" s="14" t="s">
        <v>125</v>
      </c>
      <c r="J19" s="14" t="s">
        <v>139</v>
      </c>
    </row>
    <row r="20" spans="1:24" x14ac:dyDescent="0.25">
      <c r="A20" s="14">
        <f>IF(LEN('RNV 02 2025'!G19)&gt;0, 1, 0)</f>
        <v>0</v>
      </c>
      <c r="B20" s="14">
        <f>IF('RNV 02 2025'!J19="En tiempo",1,0)</f>
        <v>0</v>
      </c>
      <c r="C20" s="14">
        <f t="shared" si="0"/>
        <v>0</v>
      </c>
      <c r="D20" s="14">
        <f>IF('RNV 02 2025'!G19="Acepta", 1, IF('RNV 02 2025'!G19="Rechaza", 0.5, IF(ISBLANK('RNV 02 2025'!G19), 0, )))</f>
        <v>0</v>
      </c>
      <c r="E20" s="14">
        <f>IF('RNV 02 2025'!I19="Se señala",1,0)</f>
        <v>0</v>
      </c>
      <c r="F20" s="14">
        <f t="shared" si="1"/>
        <v>0</v>
      </c>
      <c r="G20" s="14" t="str">
        <f>IF('RNV 02 2025'!L19="Implementadas", 1, IF('RNV 02 2025'!L19="Parcialmente implementadas", 0.5, IF('RNV 02 2025'!L19="No implementadas", 0,"0" )))</f>
        <v>0</v>
      </c>
      <c r="I20" s="14" t="s">
        <v>126</v>
      </c>
      <c r="J20" s="14" t="s">
        <v>140</v>
      </c>
    </row>
    <row r="21" spans="1:24" ht="15.75" customHeight="1" x14ac:dyDescent="0.25">
      <c r="A21" s="14">
        <f>IF(LEN('RNV 02 2025'!G20)&gt;0, 1, 0)</f>
        <v>0</v>
      </c>
      <c r="B21" s="14">
        <f>IF('RNV 02 2025'!J20="En tiempo",1,0)</f>
        <v>0</v>
      </c>
      <c r="C21" s="14">
        <f t="shared" si="0"/>
        <v>0</v>
      </c>
      <c r="D21" s="14">
        <f>IF('RNV 02 2025'!G20="Acepta", 1, IF('RNV 02 2025'!G20="Rechaza", 0.5, IF(ISBLANK('RNV 02 2025'!G20), 0, )))</f>
        <v>0</v>
      </c>
      <c r="E21" s="14">
        <f>IF('RNV 02 2025'!I20="Se señala",1,0)</f>
        <v>0</v>
      </c>
      <c r="F21" s="14">
        <f t="shared" si="1"/>
        <v>0</v>
      </c>
      <c r="G21" s="14" t="str">
        <f>IF('RNV 02 2025'!L20="Implementadas", 1, IF('RNV 02 2025'!L20="Parcialmente implementadas", 0.5, IF('RNV 02 2025'!L20="No implementadas", 0,"0" )))</f>
        <v>0</v>
      </c>
      <c r="I21" s="14" t="s">
        <v>127</v>
      </c>
      <c r="J21" s="14" t="s">
        <v>141</v>
      </c>
    </row>
    <row r="22" spans="1:24" ht="15.75" customHeight="1" x14ac:dyDescent="0.25">
      <c r="A22" s="14">
        <f>IF(LEN('RNV 02 2025'!G21)&gt;0, 1, 0)</f>
        <v>1</v>
      </c>
      <c r="B22" s="14">
        <f>IF('RNV 02 2025'!J21="En tiempo",1,0)</f>
        <v>1</v>
      </c>
      <c r="C22" s="14">
        <f t="shared" si="0"/>
        <v>1</v>
      </c>
      <c r="D22" s="14">
        <f>IF('RNV 02 2025'!G21="Acepta", 1, IF('RNV 02 2025'!G21="Rechaza", 0.5, IF(ISBLANK('RNV 02 2025'!G21), 0, )))</f>
        <v>1</v>
      </c>
      <c r="E22" s="14">
        <f>IF('RNV 02 2025'!I21="Se señala",1,0)</f>
        <v>1</v>
      </c>
      <c r="F22" s="14">
        <f t="shared" si="1"/>
        <v>1</v>
      </c>
      <c r="G22" s="14">
        <f>IF('RNV 02 2025'!L21="Implementadas", 1, IF('RNV 02 2025'!L21="Parcialmente implementadas", 0.5, IF('RNV 02 2025'!L21="No implementadas", 0,"0" )))</f>
        <v>0.5</v>
      </c>
      <c r="I22" s="14" t="s">
        <v>128</v>
      </c>
      <c r="J22" s="14" t="s">
        <v>142</v>
      </c>
    </row>
    <row r="23" spans="1:24" ht="15.75" customHeight="1" x14ac:dyDescent="0.25">
      <c r="A23" s="14">
        <f>IF(LEN('RNV 02 2025'!G22)&gt;0, 1, 0)</f>
        <v>1</v>
      </c>
      <c r="B23" s="14">
        <f>IF('RNV 02 2025'!J22="En tiempo",1,0)</f>
        <v>0</v>
      </c>
      <c r="C23" s="14">
        <f t="shared" si="0"/>
        <v>0.5</v>
      </c>
      <c r="D23" s="14">
        <f>IF('RNV 02 2025'!G22="Acepta", 1, IF('RNV 02 2025'!G22="Rechaza", 0.5, IF(ISBLANK('RNV 02 2025'!G22), 0, )))</f>
        <v>1</v>
      </c>
      <c r="E23" s="14">
        <f>IF('RNV 02 2025'!I22="Se señala",1,0)</f>
        <v>1</v>
      </c>
      <c r="F23" s="14">
        <f t="shared" si="1"/>
        <v>1</v>
      </c>
      <c r="G23" s="14" t="str">
        <f>IF('RNV 02 2025'!L22="Implementadas", 1, IF('RNV 02 2025'!L22="Parcialmente implementadas", 0.5, IF('RNV 02 2025'!L22="No implementadas", 0,"0" )))</f>
        <v>0</v>
      </c>
      <c r="I23" s="14" t="s">
        <v>129</v>
      </c>
      <c r="J23" s="14" t="s">
        <v>143</v>
      </c>
    </row>
    <row r="24" spans="1:24" ht="15.75" customHeight="1" x14ac:dyDescent="0.25">
      <c r="A24" s="14">
        <f>IF(LEN('RNV 02 2025'!G23)&gt;0, 1, 0)</f>
        <v>0</v>
      </c>
      <c r="B24" s="14">
        <f>IF('RNV 02 2025'!J23="En tiempo",1,0)</f>
        <v>0</v>
      </c>
      <c r="C24" s="14">
        <f t="shared" si="0"/>
        <v>0</v>
      </c>
      <c r="D24" s="14">
        <f>IF('RNV 02 2025'!G23="Acepta", 1, IF('RNV 02 2025'!G23="Rechaza", 0.5, IF(ISBLANK('RNV 02 2025'!G23), 0, )))</f>
        <v>0</v>
      </c>
      <c r="E24" s="14">
        <f>IF('RNV 02 2025'!I23="Se señala",1,0)</f>
        <v>0</v>
      </c>
      <c r="F24" s="14">
        <f t="shared" si="1"/>
        <v>0</v>
      </c>
      <c r="G24" s="14" t="str">
        <f>IF('RNV 02 2025'!L23="Implementadas", 1, IF('RNV 02 2025'!L23="Parcialmente implementadas", 0.5, IF('RNV 02 2025'!L23="No implementadas", 0,"0" )))</f>
        <v>0</v>
      </c>
      <c r="I24" s="14" t="s">
        <v>130</v>
      </c>
      <c r="J24" s="14" t="s">
        <v>144</v>
      </c>
    </row>
    <row r="25" spans="1:24" ht="15.75" customHeight="1" x14ac:dyDescent="0.25">
      <c r="A25" s="14">
        <f>IF(LEN('RNV 02 2025'!G24)&gt;0, 1, 0)</f>
        <v>0</v>
      </c>
      <c r="B25" s="14">
        <f>IF('RNV 02 2025'!J24="En tiempo",1,0)</f>
        <v>0</v>
      </c>
      <c r="C25" s="14">
        <f t="shared" si="0"/>
        <v>0</v>
      </c>
      <c r="D25" s="14">
        <f>IF('RNV 02 2025'!G24="Acepta", 1, IF('RNV 02 2025'!G24="Rechaza", 0.5, IF(ISBLANK('RNV 02 2025'!G24), 0, )))</f>
        <v>0</v>
      </c>
      <c r="E25" s="14">
        <f>IF('RNV 02 2025'!I24="Se señala",1,0)</f>
        <v>0</v>
      </c>
      <c r="F25" s="14">
        <f t="shared" si="1"/>
        <v>0</v>
      </c>
      <c r="G25" s="14" t="str">
        <f>IF('RNV 02 2025'!L24="Implementadas", 1, IF('RNV 02 2025'!L24="Parcialmente implementadas", 0.5, IF('RNV 02 2025'!L24="No implementadas", 0,"0" )))</f>
        <v>0</v>
      </c>
    </row>
    <row r="26" spans="1:24" ht="15.75" customHeight="1" x14ac:dyDescent="0.25">
      <c r="A26" s="14">
        <f>IF(LEN('RNV 02 2025'!G25)&gt;0, 1, 0)</f>
        <v>0</v>
      </c>
      <c r="B26" s="14">
        <f>IF('RNV 02 2025'!J25="En tiempo",1,0)</f>
        <v>0</v>
      </c>
      <c r="C26" s="14">
        <f t="shared" si="0"/>
        <v>0</v>
      </c>
      <c r="D26" s="14">
        <f>IF('RNV 02 2025'!G25="Acepta", 1, IF('RNV 02 2025'!G25="Rechaza", 0.5, IF(ISBLANK('RNV 02 2025'!G25), 0, )))</f>
        <v>0</v>
      </c>
      <c r="E26" s="14">
        <f>IF('RNV 02 2025'!I25="Se señala",1,0)</f>
        <v>0</v>
      </c>
      <c r="F26" s="14">
        <f t="shared" si="1"/>
        <v>0</v>
      </c>
      <c r="G26" s="14" t="str">
        <f>IF('RNV 02 2025'!L25="Implementadas", 1, IF('RNV 02 2025'!L25="Parcialmente implementadas", 0.5, IF('RNV 02 2025'!L25="No implementadas", 0,"0" )))</f>
        <v>0</v>
      </c>
    </row>
    <row r="27" spans="1:24" ht="15.75" customHeight="1" x14ac:dyDescent="0.25">
      <c r="A27" s="14">
        <f>IF(LEN('RNV 02 2025'!G26)&gt;0, 1, 0)</f>
        <v>0</v>
      </c>
      <c r="B27" s="14">
        <f>IF('RNV 02 2025'!J26="En tiempo",1,0)</f>
        <v>0</v>
      </c>
      <c r="C27" s="14">
        <f t="shared" si="0"/>
        <v>0</v>
      </c>
      <c r="D27" s="14">
        <f>IF('RNV 02 2025'!G26="Acepta", 1, IF('RNV 02 2025'!G26="Rechaza", 0.5, IF(ISBLANK('RNV 02 2025'!G26), 0, )))</f>
        <v>0</v>
      </c>
      <c r="E27" s="14">
        <f>IF('RNV 02 2025'!I26="Se señala",1,0)</f>
        <v>0</v>
      </c>
      <c r="F27" s="14">
        <f t="shared" si="1"/>
        <v>0</v>
      </c>
      <c r="G27" s="14" t="str">
        <f>IF('RNV 02 2025'!L26="Implementadas", 1, IF('RNV 02 2025'!L26="Parcialmente implementadas", 0.5, IF('RNV 02 2025'!L26="No implementadas", 0,"0" )))</f>
        <v>0</v>
      </c>
      <c r="I27" s="14" t="s">
        <v>17</v>
      </c>
      <c r="J27" s="14" t="s">
        <v>19</v>
      </c>
      <c r="K27" s="14" t="s">
        <v>20</v>
      </c>
      <c r="L27" s="14" t="s">
        <v>33</v>
      </c>
    </row>
    <row r="28" spans="1:24" ht="15.75" customHeight="1" x14ac:dyDescent="0.25">
      <c r="A28" s="14">
        <f>IF(LEN('RNV 02 2025'!G27)&gt;0, 1, 0)</f>
        <v>1</v>
      </c>
      <c r="B28" s="14">
        <f>IF('RNV 02 2025'!J27="En tiempo",1,0)</f>
        <v>1</v>
      </c>
      <c r="C28" s="14">
        <f t="shared" si="0"/>
        <v>1</v>
      </c>
      <c r="D28" s="14">
        <f>IF('RNV 02 2025'!G27="Acepta", 1, IF('RNV 02 2025'!G27="Rechaza", 0.5, IF(ISBLANK('RNV 02 2025'!G27), 0, )))</f>
        <v>1</v>
      </c>
      <c r="E28" s="14">
        <f>IF('RNV 02 2025'!I27="Se señala",1,0)</f>
        <v>1</v>
      </c>
      <c r="F28" s="14">
        <f t="shared" si="1"/>
        <v>1</v>
      </c>
      <c r="G28" s="14" t="str">
        <f>IF('RNV 02 2025'!L27="Implementadas", 1, IF('RNV 02 2025'!L27="Parcialmente implementadas", 0.5, IF('RNV 02 2025'!L27="No implementadas", 0,"0" )))</f>
        <v>0</v>
      </c>
      <c r="I28" s="14" t="s">
        <v>30</v>
      </c>
      <c r="J28" s="14" t="s">
        <v>32</v>
      </c>
      <c r="K28" s="14" t="s">
        <v>26</v>
      </c>
      <c r="L28" s="14" t="s">
        <v>21</v>
      </c>
    </row>
    <row r="29" spans="1:24" ht="15.75" customHeight="1" x14ac:dyDescent="0.25">
      <c r="A29" s="14">
        <f>IF(LEN('RNV 02 2025'!G28)&gt;0, 1, 0)</f>
        <v>0</v>
      </c>
      <c r="B29" s="14">
        <f>IF('RNV 02 2025'!J28="En tiempo",1,0)</f>
        <v>0</v>
      </c>
      <c r="C29" s="14">
        <f t="shared" si="0"/>
        <v>0</v>
      </c>
      <c r="D29" s="14">
        <f>IF('RNV 02 2025'!G28="Acepta", 1, IF('RNV 02 2025'!G28="Rechaza", 0.5, IF(ISBLANK('RNV 02 2025'!G28), 0, )))</f>
        <v>0</v>
      </c>
      <c r="E29" s="14">
        <f>IF('RNV 02 2025'!I28="Se señala",1,0)</f>
        <v>0</v>
      </c>
      <c r="F29" s="14">
        <f t="shared" si="1"/>
        <v>0</v>
      </c>
      <c r="G29" s="14" t="str">
        <f>IF('RNV 02 2025'!L28="Implementadas", 1, IF('RNV 02 2025'!L28="Parcialmente implementadas", 0.5, IF('RNV 02 2025'!L28="No implementadas", 0,"0" )))</f>
        <v>0</v>
      </c>
      <c r="L29" s="14" t="s">
        <v>174</v>
      </c>
    </row>
    <row r="30" spans="1:24" ht="15.75" customHeight="1" x14ac:dyDescent="0.25">
      <c r="A30" s="14">
        <f>IF(LEN('RNV 02 2025'!G29)&gt;0, 1, 0)</f>
        <v>0</v>
      </c>
      <c r="B30" s="14">
        <f>IF('RNV 02 2025'!J29="En tiempo",1,0)</f>
        <v>0</v>
      </c>
      <c r="C30" s="14">
        <f t="shared" si="0"/>
        <v>0</v>
      </c>
      <c r="D30" s="14">
        <f>IF('RNV 02 2025'!G29="Acepta", 1, IF('RNV 02 2025'!G29="Rechaza", 0.5, IF(ISBLANK('RNV 02 2025'!G29), 0, )))</f>
        <v>0</v>
      </c>
      <c r="E30" s="14">
        <f>IF('RNV 02 2025'!I29="Se señala",1,0)</f>
        <v>0</v>
      </c>
      <c r="F30" s="14">
        <f t="shared" si="1"/>
        <v>0</v>
      </c>
      <c r="G30" s="14" t="str">
        <f>IF('RNV 02 2025'!L29="Implementadas", 1, IF('RNV 02 2025'!L29="Parcialmente implementadas", 0.5, IF('RNV 02 2025'!L29="No implementadas", 0,"0" )))</f>
        <v>0</v>
      </c>
      <c r="S30" s="9"/>
      <c r="T30" s="9"/>
      <c r="U30" s="9"/>
      <c r="V30" s="9"/>
      <c r="W30" s="9"/>
      <c r="X30" s="9"/>
    </row>
    <row r="31" spans="1:24" ht="15.75" customHeight="1" x14ac:dyDescent="0.25">
      <c r="A31" s="14">
        <f>IF(LEN('RNV 02 2025'!G30)&gt;0, 1, 0)</f>
        <v>1</v>
      </c>
      <c r="B31" s="14">
        <f>IF('RNV 02 2025'!J30="En tiempo",1,0)</f>
        <v>0</v>
      </c>
      <c r="C31" s="14">
        <f t="shared" si="0"/>
        <v>0.5</v>
      </c>
      <c r="D31" s="14">
        <f>IF('RNV 02 2025'!G30="Acepta", 1, IF('RNV 02 2025'!G30="Rechaza", 0.5, IF(ISBLANK('RNV 02 2025'!G30), 0, )))</f>
        <v>1</v>
      </c>
      <c r="E31" s="14">
        <f>IF('RNV 02 2025'!I30="Se señala",1,0)</f>
        <v>1</v>
      </c>
      <c r="F31" s="14">
        <f t="shared" si="1"/>
        <v>1</v>
      </c>
      <c r="G31" s="14" t="str">
        <f>IF('RNV 02 2025'!L30="Implementadas", 1, IF('RNV 02 2025'!L30="Parcialmente implementadas", 0.5, IF('RNV 02 2025'!L30="No implementadas", 0,"0" )))</f>
        <v>0</v>
      </c>
    </row>
    <row r="32" spans="1:24" ht="15.75" customHeight="1" x14ac:dyDescent="0.25">
      <c r="A32" s="14">
        <f>IF(LEN('RNV 02 2025'!G31)&gt;0, 1, 0)</f>
        <v>0</v>
      </c>
      <c r="B32" s="14">
        <f>IF('RNV 02 2025'!J31="En tiempo",1,0)</f>
        <v>0</v>
      </c>
      <c r="C32" s="14">
        <f t="shared" si="0"/>
        <v>0</v>
      </c>
      <c r="D32" s="14">
        <f>IF('RNV 02 2025'!G31="Acepta", 1, IF('RNV 02 2025'!G31="Rechaza", 0.5, IF(ISBLANK('RNV 02 2025'!G31), 0, )))</f>
        <v>0</v>
      </c>
      <c r="E32" s="14">
        <f>IF('RNV 02 2025'!I31="Se señala",1,0)</f>
        <v>0</v>
      </c>
      <c r="F32" s="14">
        <f t="shared" si="1"/>
        <v>0</v>
      </c>
      <c r="G32" s="14" t="str">
        <f>IF('RNV 02 2025'!L31="Implementadas", 1, IF('RNV 02 2025'!L31="Parcialmente implementadas", 0.5, IF('RNV 02 2025'!L31="No implementadas", 0,"0" )))</f>
        <v>0</v>
      </c>
    </row>
    <row r="33" spans="1:7" ht="15.75" customHeight="1" x14ac:dyDescent="0.25">
      <c r="A33" s="14">
        <f>IF(LEN('RNV 02 2025'!G32)&gt;0, 1, 0)</f>
        <v>0</v>
      </c>
      <c r="B33" s="14">
        <f>IF('RNV 02 2025'!J32="En tiempo",1,0)</f>
        <v>0</v>
      </c>
      <c r="C33" s="14">
        <f t="shared" si="0"/>
        <v>0</v>
      </c>
      <c r="D33" s="14">
        <f>IF('RNV 02 2025'!G32="Acepta", 1, IF('RNV 02 2025'!G32="Rechaza", 0.5, IF(ISBLANK('RNV 02 2025'!G32), 0, )))</f>
        <v>0</v>
      </c>
      <c r="E33" s="14">
        <f>IF('RNV 02 2025'!I32="Se señala",1,0)</f>
        <v>0</v>
      </c>
      <c r="F33" s="14">
        <f t="shared" si="1"/>
        <v>0</v>
      </c>
      <c r="G33" s="14" t="str">
        <f>IF('RNV 02 2025'!L32="Implementadas", 1, IF('RNV 02 2025'!L32="Parcialmente implementadas", 0.5, IF('RNV 02 2025'!L32="No implementadas", 0,"0" )))</f>
        <v>0</v>
      </c>
    </row>
    <row r="34" spans="1:7" ht="15.75" customHeight="1" x14ac:dyDescent="0.25">
      <c r="A34" s="14">
        <f>IF(LEN('RNV 02 2025'!G33)&gt;0, 1, 0)</f>
        <v>0</v>
      </c>
      <c r="B34" s="14">
        <f>IF('RNV 02 2025'!J33="En tiempo",1,0)</f>
        <v>0</v>
      </c>
      <c r="C34" s="14">
        <f t="shared" si="0"/>
        <v>0</v>
      </c>
      <c r="D34" s="14">
        <f>IF('RNV 02 2025'!G33="Acepta", 1, IF('RNV 02 2025'!G33="Rechaza", 0.5, IF(ISBLANK('RNV 02 2025'!G33), 0, )))</f>
        <v>0</v>
      </c>
      <c r="E34" s="14">
        <f>IF('RNV 02 2025'!I33="Se señala",1,0)</f>
        <v>0</v>
      </c>
      <c r="F34" s="14">
        <f t="shared" si="1"/>
        <v>0</v>
      </c>
      <c r="G34" s="14" t="str">
        <f>IF('RNV 02 2025'!L33="Implementadas", 1, IF('RNV 02 2025'!L33="Parcialmente implementadas", 0.5, IF('RNV 02 2025'!L33="No implementadas", 0,"0" )))</f>
        <v>0</v>
      </c>
    </row>
    <row r="35" spans="1:7" ht="15.75" customHeight="1" x14ac:dyDescent="0.25">
      <c r="A35" s="14">
        <f>IF(LEN('RNV 02 2025'!G34)&gt;0, 1, 0)</f>
        <v>0</v>
      </c>
      <c r="B35" s="14">
        <f>IF('RNV 02 2025'!J34="En tiempo",1,0)</f>
        <v>0</v>
      </c>
      <c r="C35" s="14">
        <f t="shared" si="0"/>
        <v>0</v>
      </c>
      <c r="D35" s="14">
        <f>IF('RNV 02 2025'!G34="Acepta", 1, IF('RNV 02 2025'!G34="Rechaza", 0.5, IF(ISBLANK('RNV 02 2025'!G34), 0, )))</f>
        <v>0</v>
      </c>
      <c r="E35" s="14">
        <f>IF('RNV 02 2025'!I34="Se señala",1,0)</f>
        <v>0</v>
      </c>
      <c r="F35" s="14">
        <f t="shared" si="1"/>
        <v>0</v>
      </c>
      <c r="G35" s="14" t="str">
        <f>IF('RNV 02 2025'!L34="Implementadas", 1, IF('RNV 02 2025'!L34="Parcialmente implementadas", 0.5, IF('RNV 02 2025'!L34="No implementadas", 0,"0" )))</f>
        <v>0</v>
      </c>
    </row>
    <row r="36" spans="1:7" ht="15.75" customHeight="1" x14ac:dyDescent="0.25">
      <c r="A36" s="14">
        <f>IF(LEN('RNV 02 2025'!G35)&gt;0, 1, 0)</f>
        <v>0</v>
      </c>
      <c r="B36" s="14">
        <f>IF('RNV 02 2025'!J35="En tiempo",1,0)</f>
        <v>0</v>
      </c>
      <c r="C36" s="14">
        <f t="shared" si="0"/>
        <v>0</v>
      </c>
      <c r="D36" s="14">
        <f>IF('RNV 02 2025'!G35="Acepta", 1, IF('RNV 02 2025'!G35="Rechaza", 0.5, IF(ISBLANK('RNV 02 2025'!G35), 0, )))</f>
        <v>0</v>
      </c>
      <c r="E36" s="14">
        <f>IF('RNV 02 2025'!I35="Se señala",1,0)</f>
        <v>0</v>
      </c>
      <c r="F36" s="14">
        <f t="shared" si="1"/>
        <v>0</v>
      </c>
      <c r="G36" s="14" t="str">
        <f>IF('RNV 02 2025'!L35="Implementadas", 1, IF('RNV 02 2025'!L35="Parcialmente implementadas", 0.5, IF('RNV 02 2025'!L35="No implementadas", 0,"0" )))</f>
        <v>0</v>
      </c>
    </row>
    <row r="37" spans="1:7" ht="15.75" customHeight="1" x14ac:dyDescent="0.25">
      <c r="A37" s="14">
        <f>IF(LEN('RNV 02 2025'!G36)&gt;0, 1, 0)</f>
        <v>1</v>
      </c>
      <c r="B37" s="14">
        <f>IF('RNV 02 2025'!J36="En tiempo",1,0)</f>
        <v>1</v>
      </c>
      <c r="C37" s="14">
        <f t="shared" si="0"/>
        <v>1</v>
      </c>
      <c r="D37" s="14">
        <f>IF('RNV 02 2025'!G36="Acepta", 1, IF('RNV 02 2025'!G36="Rechaza", 0.5, IF(ISBLANK('RNV 02 2025'!G36), 0, )))</f>
        <v>0.5</v>
      </c>
      <c r="E37" s="14">
        <f>IF('RNV 02 2025'!I36="Se señala",1,0)</f>
        <v>0</v>
      </c>
      <c r="F37" s="14">
        <f t="shared" si="1"/>
        <v>0.25</v>
      </c>
      <c r="G37" s="14">
        <f>IF('RNV 02 2025'!L36="Implementadas", 1, IF('RNV 02 2025'!L36="Parcialmente implementadas", 0.5, IF('RNV 02 2025'!L36="No implementadas", 0,"0" )))</f>
        <v>0</v>
      </c>
    </row>
    <row r="38" spans="1:7" ht="15.75" customHeight="1" x14ac:dyDescent="0.25">
      <c r="A38" s="14">
        <f>IF(LEN('RNV 02 2025'!G37)&gt;0, 1, 0)</f>
        <v>0</v>
      </c>
      <c r="B38" s="14">
        <f>IF('RNV 02 2025'!J37="En tiempo",1,0)</f>
        <v>0</v>
      </c>
      <c r="C38" s="14">
        <f t="shared" si="0"/>
        <v>0</v>
      </c>
      <c r="D38" s="14">
        <f>IF('RNV 02 2025'!G37="Acepta", 1, IF('RNV 02 2025'!G37="Rechaza", 0.5, IF(ISBLANK('RNV 02 2025'!G37), 0, )))</f>
        <v>0</v>
      </c>
      <c r="E38" s="14">
        <f>IF('RNV 02 2025'!I37="Se señala",1,0)</f>
        <v>0</v>
      </c>
      <c r="F38" s="14">
        <f t="shared" si="1"/>
        <v>0</v>
      </c>
      <c r="G38" s="14" t="str">
        <f>IF('RNV 02 2025'!L37="Implementadas", 1, IF('RNV 02 2025'!L37="Parcialmente implementadas", 0.5, IF('RNV 02 2025'!L37="No implementadas", 0,"0" )))</f>
        <v>0</v>
      </c>
    </row>
    <row r="39" spans="1:7" ht="15.75" customHeight="1" x14ac:dyDescent="0.25">
      <c r="A39" s="14">
        <f>IF(LEN('RNV 02 2025'!G38)&gt;0, 1, 0)</f>
        <v>0</v>
      </c>
      <c r="B39" s="14">
        <f>IF('RNV 02 2025'!J38="En tiempo",1,0)</f>
        <v>0</v>
      </c>
      <c r="C39" s="14">
        <f t="shared" si="0"/>
        <v>0</v>
      </c>
      <c r="D39" s="14">
        <f>IF('RNV 02 2025'!G38="Acepta", 1, IF('RNV 02 2025'!G38="Rechaza", 0.5, IF(ISBLANK('RNV 02 2025'!G38), 0, )))</f>
        <v>0</v>
      </c>
      <c r="E39" s="14">
        <f>IF('RNV 02 2025'!I38="Se señala",1,0)</f>
        <v>0</v>
      </c>
      <c r="F39" s="14">
        <f t="shared" si="1"/>
        <v>0</v>
      </c>
      <c r="G39" s="14" t="str">
        <f>IF('RNV 02 2025'!L38="Implementadas", 1, IF('RNV 02 2025'!L38="Parcialmente implementadas", 0.5, IF('RNV 02 2025'!L38="No implementadas", 0,"0" )))</f>
        <v>0</v>
      </c>
    </row>
    <row r="40" spans="1:7" ht="15.75" customHeight="1" x14ac:dyDescent="0.25">
      <c r="A40" s="14">
        <f>IF(LEN('RNV 02 2025'!G39)&gt;0, 1, 0)</f>
        <v>0</v>
      </c>
      <c r="B40" s="14">
        <f>IF('RNV 02 2025'!J39="En tiempo",1,0)</f>
        <v>0</v>
      </c>
      <c r="C40" s="14">
        <f t="shared" si="0"/>
        <v>0</v>
      </c>
      <c r="D40" s="14">
        <f>IF('RNV 02 2025'!G39="Acepta", 1, IF('RNV 02 2025'!G39="Rechaza", 0.5, IF(ISBLANK('RNV 02 2025'!G39), 0, )))</f>
        <v>0</v>
      </c>
      <c r="E40" s="14">
        <f>IF('RNV 02 2025'!I39="Se señala",1,0)</f>
        <v>0</v>
      </c>
      <c r="F40" s="14">
        <f t="shared" si="1"/>
        <v>0</v>
      </c>
      <c r="G40" s="14" t="str">
        <f>IF('RNV 02 2025'!L39="Implementadas", 1, IF('RNV 02 2025'!L39="Parcialmente implementadas", 0.5, IF('RNV 02 2025'!L39="No implementadas", 0,"0" )))</f>
        <v>0</v>
      </c>
    </row>
    <row r="41" spans="1:7" ht="15.75" customHeight="1" x14ac:dyDescent="0.25">
      <c r="A41" s="14">
        <f>IF(LEN('RNV 02 2025'!G40)&gt;0, 1, 0)</f>
        <v>0</v>
      </c>
      <c r="B41" s="14">
        <f>IF('RNV 02 2025'!J40="En tiempo",1,0)</f>
        <v>0</v>
      </c>
      <c r="C41" s="14">
        <f t="shared" si="0"/>
        <v>0</v>
      </c>
      <c r="D41" s="14">
        <f>IF('RNV 02 2025'!G40="Acepta", 1, IF('RNV 02 2025'!G40="Rechaza", 0.5, IF(ISBLANK('RNV 02 2025'!G40), 0, )))</f>
        <v>0</v>
      </c>
      <c r="E41" s="14">
        <f>IF('RNV 02 2025'!I40="Se señala",1,0)</f>
        <v>0</v>
      </c>
      <c r="F41" s="14">
        <f t="shared" si="1"/>
        <v>0</v>
      </c>
      <c r="G41" s="14" t="str">
        <f>IF('RNV 02 2025'!L40="Implementadas", 1, IF('RNV 02 2025'!L40="Parcialmente implementadas", 0.5, IF('RNV 02 2025'!L40="No implementadas", 0,"0" )))</f>
        <v>0</v>
      </c>
    </row>
    <row r="42" spans="1:7" ht="15.75" customHeight="1" x14ac:dyDescent="0.25">
      <c r="A42" s="14">
        <f>IF(LEN('RNV 02 2025'!G41)&gt;0, 1, 0)</f>
        <v>1</v>
      </c>
      <c r="B42" s="14">
        <f>IF('RNV 02 2025'!J41="En tiempo",1,0)</f>
        <v>1</v>
      </c>
      <c r="C42" s="14">
        <f t="shared" si="0"/>
        <v>1</v>
      </c>
      <c r="D42" s="14">
        <f>IF('RNV 02 2025'!G41="Acepta", 1, IF('RNV 02 2025'!G41="Rechaza", 0.5, IF(ISBLANK('RNV 02 2025'!G41), 0, )))</f>
        <v>1</v>
      </c>
      <c r="E42" s="14">
        <f>IF('RNV 02 2025'!I41="Se señala",1,0)</f>
        <v>1</v>
      </c>
      <c r="F42" s="14">
        <f t="shared" si="1"/>
        <v>1</v>
      </c>
      <c r="G42" s="14" t="str">
        <f>IF('RNV 02 2025'!L41="Implementadas", 1, IF('RNV 02 2025'!L41="Parcialmente implementadas", 0.5, IF('RNV 02 2025'!L41="No implementadas", 0,"0" )))</f>
        <v>0</v>
      </c>
    </row>
    <row r="43" spans="1:7" ht="15.75" customHeight="1" x14ac:dyDescent="0.25">
      <c r="A43" s="14">
        <f>IF(LEN('RNV 02 2025'!G42)&gt;0, 1, 0)</f>
        <v>0</v>
      </c>
      <c r="B43" s="14">
        <f>IF('RNV 02 2025'!J42="En tiempo",1,0)</f>
        <v>0</v>
      </c>
      <c r="C43" s="14">
        <f t="shared" si="0"/>
        <v>0</v>
      </c>
      <c r="D43" s="14">
        <f>IF('RNV 02 2025'!G42="Acepta", 1, IF('RNV 02 2025'!G42="Rechaza", 0.5, IF(ISBLANK('RNV 02 2025'!G42), 0, )))</f>
        <v>0</v>
      </c>
      <c r="E43" s="14">
        <f>IF('RNV 02 2025'!I42="Se señala",1,0)</f>
        <v>0</v>
      </c>
      <c r="F43" s="14">
        <f t="shared" si="1"/>
        <v>0</v>
      </c>
      <c r="G43" s="14" t="str">
        <f>IF('RNV 02 2025'!L42="Implementadas", 1, IF('RNV 02 2025'!L42="Parcialmente implementadas", 0.5, IF('RNV 02 2025'!L42="No implementadas", 0,"0" )))</f>
        <v>0</v>
      </c>
    </row>
    <row r="44" spans="1:7" ht="15.75" customHeight="1" x14ac:dyDescent="0.25">
      <c r="A44" s="14">
        <f>IF(LEN('RNV 02 2025'!G43)&gt;0, 1, 0)</f>
        <v>0</v>
      </c>
      <c r="B44" s="14">
        <f>IF('RNV 02 2025'!J43="En tiempo",1,0)</f>
        <v>0</v>
      </c>
      <c r="C44" s="14">
        <f t="shared" si="0"/>
        <v>0</v>
      </c>
      <c r="D44" s="14">
        <f>IF('RNV 02 2025'!G43="Acepta", 1, IF('RNV 02 2025'!G43="Rechaza", 0.5, IF(ISBLANK('RNV 02 2025'!G43), 0, )))</f>
        <v>0</v>
      </c>
      <c r="E44" s="14">
        <f>IF('RNV 02 2025'!I43="Se señala",1,0)</f>
        <v>0</v>
      </c>
      <c r="F44" s="14">
        <f t="shared" si="1"/>
        <v>0</v>
      </c>
      <c r="G44" s="14" t="str">
        <f>IF('RNV 02 2025'!L43="Implementadas", 1, IF('RNV 02 2025'!L43="Parcialmente implementadas", 0.5, IF('RNV 02 2025'!L43="No implementadas", 0,"0" )))</f>
        <v>0</v>
      </c>
    </row>
    <row r="45" spans="1:7" ht="15.75" customHeight="1" x14ac:dyDescent="0.25">
      <c r="A45" s="14">
        <f>IF(LEN('RNV 02 2025'!G44)&gt;0, 1, 0)</f>
        <v>0</v>
      </c>
      <c r="B45" s="14">
        <f>IF('RNV 02 2025'!J44="En tiempo",1,0)</f>
        <v>0</v>
      </c>
      <c r="C45" s="14">
        <f t="shared" si="0"/>
        <v>0</v>
      </c>
      <c r="D45" s="14">
        <f>IF('RNV 02 2025'!G44="Acepta", 1, IF('RNV 02 2025'!G44="Rechaza", 0.5, IF(ISBLANK('RNV 02 2025'!G44), 0, )))</f>
        <v>0</v>
      </c>
      <c r="E45" s="14">
        <f>IF('RNV 02 2025'!I44="Se señala",1,0)</f>
        <v>0</v>
      </c>
      <c r="F45" s="14">
        <f t="shared" si="1"/>
        <v>0</v>
      </c>
      <c r="G45" s="14" t="str">
        <f>IF('RNV 02 2025'!L44="Implementadas", 1, IF('RNV 02 2025'!L44="Parcialmente implementadas", 0.5, IF('RNV 02 2025'!L44="No implementadas", 0,"0" )))</f>
        <v>0</v>
      </c>
    </row>
    <row r="46" spans="1:7" ht="15.75" customHeight="1" x14ac:dyDescent="0.25">
      <c r="A46" s="14">
        <f>IF(LEN('RNV 02 2025'!G45)&gt;0, 1, 0)</f>
        <v>0</v>
      </c>
      <c r="B46" s="14">
        <f>IF('RNV 02 2025'!J45="En tiempo",1,0)</f>
        <v>0</v>
      </c>
      <c r="C46" s="14">
        <f t="shared" si="0"/>
        <v>0</v>
      </c>
      <c r="D46" s="14">
        <f>IF('RNV 02 2025'!G45="Acepta", 1, IF('RNV 02 2025'!G45="Rechaza", 0.5, IF(ISBLANK('RNV 02 2025'!G45), 0, )))</f>
        <v>0</v>
      </c>
      <c r="E46" s="14">
        <f>IF('RNV 02 2025'!I45="Se señala",1,0)</f>
        <v>0</v>
      </c>
      <c r="F46" s="14">
        <f t="shared" si="1"/>
        <v>0</v>
      </c>
      <c r="G46" s="14" t="str">
        <f>IF('RNV 02 2025'!L45="Implementadas", 1, IF('RNV 02 2025'!L45="Parcialmente implementadas", 0.5, IF('RNV 02 2025'!L45="No implementadas", 0,"0" )))</f>
        <v>0</v>
      </c>
    </row>
    <row r="47" spans="1:7" ht="15.75" customHeight="1" x14ac:dyDescent="0.25">
      <c r="A47" s="14">
        <f>IF(LEN('RNV 02 2025'!G46)&gt;0, 1, 0)</f>
        <v>0</v>
      </c>
      <c r="B47" s="14">
        <f>IF('RNV 02 2025'!J46="En tiempo",1,0)</f>
        <v>0</v>
      </c>
      <c r="C47" s="14">
        <f t="shared" si="0"/>
        <v>0</v>
      </c>
      <c r="D47" s="14">
        <f>IF('RNV 02 2025'!G46="Acepta", 1, IF('RNV 02 2025'!G46="Rechaza", 0.5, IF(ISBLANK('RNV 02 2025'!G46), 0, )))</f>
        <v>0</v>
      </c>
      <c r="E47" s="14">
        <f>IF('RNV 02 2025'!I46="Se señala",1,0)</f>
        <v>0</v>
      </c>
      <c r="F47" s="14">
        <f t="shared" si="1"/>
        <v>0</v>
      </c>
      <c r="G47" s="14" t="str">
        <f>IF('RNV 02 2025'!L46="Implementadas", 1, IF('RNV 02 2025'!L46="Parcialmente implementadas", 0.5, IF('RNV 02 2025'!L46="No implementadas", 0,"0" )))</f>
        <v>0</v>
      </c>
    </row>
    <row r="48" spans="1:7" ht="15.75" customHeight="1" x14ac:dyDescent="0.25">
      <c r="A48" s="14">
        <f>IF(LEN('RNV 02 2025'!G47)&gt;0, 1, 0)</f>
        <v>0</v>
      </c>
      <c r="B48" s="14">
        <f>IF('RNV 02 2025'!J47="En tiempo",1,0)</f>
        <v>0</v>
      </c>
      <c r="C48" s="14">
        <f t="shared" si="0"/>
        <v>0</v>
      </c>
      <c r="D48" s="14">
        <f>IF('RNV 02 2025'!G47="Acepta", 1, IF('RNV 02 2025'!G47="Rechaza", 0.5, IF(ISBLANK('RNV 02 2025'!G47), 0, )))</f>
        <v>0</v>
      </c>
      <c r="E48" s="14">
        <f>IF('RNV 02 2025'!I47="Se señala",1,0)</f>
        <v>0</v>
      </c>
      <c r="F48" s="14">
        <f t="shared" si="1"/>
        <v>0</v>
      </c>
      <c r="G48" s="14" t="str">
        <f>IF('RNV 02 2025'!L47="Implementadas", 1, IF('RNV 02 2025'!L47="Parcialmente implementadas", 0.5, IF('RNV 02 2025'!L47="No implementadas", 0,"0" )))</f>
        <v>0</v>
      </c>
    </row>
    <row r="49" spans="1:7" ht="15.75" customHeight="1" x14ac:dyDescent="0.25">
      <c r="A49" s="14">
        <f>IF(LEN('RNV 02 2025'!G48)&gt;0, 1, 0)</f>
        <v>1</v>
      </c>
      <c r="B49" s="14">
        <f>IF('RNV 02 2025'!J48="En tiempo",1,0)</f>
        <v>1</v>
      </c>
      <c r="C49" s="14">
        <f t="shared" si="0"/>
        <v>1</v>
      </c>
      <c r="D49" s="14">
        <f>IF('RNV 02 2025'!G48="Acepta", 1, IF('RNV 02 2025'!G48="Rechaza", 0.5, IF(ISBLANK('RNV 02 2025'!G48), 0, )))</f>
        <v>0.5</v>
      </c>
      <c r="E49" s="14">
        <f>IF('RNV 02 2025'!I48="Se señala",1,0)</f>
        <v>0</v>
      </c>
      <c r="F49" s="14">
        <f t="shared" si="1"/>
        <v>0.25</v>
      </c>
      <c r="G49" s="14">
        <f>IF('RNV 02 2025'!L48="Implementadas", 1, IF('RNV 02 2025'!L48="Parcialmente implementadas", 0.5, IF('RNV 02 2025'!L48="No implementadas", 0,"0" )))</f>
        <v>0</v>
      </c>
    </row>
    <row r="50" spans="1:7" ht="15.75" customHeight="1" x14ac:dyDescent="0.25">
      <c r="A50" s="14">
        <f>IF(LEN('RNV 02 2025'!G49)&gt;0, 1, 0)</f>
        <v>0</v>
      </c>
      <c r="B50" s="14">
        <f>IF('RNV 02 2025'!J49="En tiempo",1,0)</f>
        <v>0</v>
      </c>
      <c r="C50" s="14">
        <f t="shared" si="0"/>
        <v>0</v>
      </c>
      <c r="D50" s="14">
        <f>IF('RNV 02 2025'!G49="Acepta", 1, IF('RNV 02 2025'!G49="Rechaza", 0.5, IF(ISBLANK('RNV 02 2025'!G49), 0, )))</f>
        <v>0</v>
      </c>
      <c r="E50" s="14">
        <f>IF('RNV 02 2025'!I49="Se señala",1,0)</f>
        <v>0</v>
      </c>
      <c r="F50" s="14">
        <f t="shared" si="1"/>
        <v>0</v>
      </c>
      <c r="G50" s="14" t="str">
        <f>IF('RNV 02 2025'!L49="Implementadas", 1, IF('RNV 02 2025'!L49="Parcialmente implementadas", 0.5, IF('RNV 02 2025'!L49="No implementadas", 0,"0" )))</f>
        <v>0</v>
      </c>
    </row>
    <row r="51" spans="1:7" ht="15.75" customHeight="1" x14ac:dyDescent="0.25">
      <c r="A51" s="14">
        <f>IF(LEN('RNV 02 2025'!G50)&gt;0, 1, 0)</f>
        <v>1</v>
      </c>
      <c r="B51" s="14">
        <f>IF('RNV 02 2025'!J50="En tiempo",1,0)</f>
        <v>1</v>
      </c>
      <c r="C51" s="14">
        <f t="shared" si="0"/>
        <v>1</v>
      </c>
      <c r="D51" s="14">
        <f>IF('RNV 02 2025'!G50="Acepta", 1, IF('RNV 02 2025'!G50="Rechaza", 0.5, IF(ISBLANK('RNV 02 2025'!G50), 0, )))</f>
        <v>1</v>
      </c>
      <c r="E51" s="14">
        <f>IF('RNV 02 2025'!I50="Se señala",1,0)</f>
        <v>1</v>
      </c>
      <c r="F51" s="14">
        <f t="shared" si="1"/>
        <v>1</v>
      </c>
      <c r="G51" s="14">
        <f>IF('RNV 02 2025'!L50="Implementadas", 1, IF('RNV 02 2025'!L50="Parcialmente implementadas", 0.5, IF('RNV 02 2025'!L50="No implementadas", 0,"0" )))</f>
        <v>1</v>
      </c>
    </row>
    <row r="52" spans="1:7" ht="15.75" customHeight="1" x14ac:dyDescent="0.25">
      <c r="A52" s="14">
        <f>IF(LEN('RNV 02 2025'!G51)&gt;0, 1, 0)</f>
        <v>0</v>
      </c>
      <c r="B52" s="14">
        <f>IF('RNV 02 2025'!J51="En tiempo",1,0)</f>
        <v>0</v>
      </c>
      <c r="C52" s="14">
        <f t="shared" si="0"/>
        <v>0</v>
      </c>
      <c r="D52" s="14">
        <f>IF('RNV 02 2025'!G51="Acepta", 1, IF('RNV 02 2025'!G51="Rechaza", 0.5, IF(ISBLANK('RNV 02 2025'!G51), 0, )))</f>
        <v>0</v>
      </c>
      <c r="E52" s="14">
        <f>IF('RNV 02 2025'!I51="Se señala",1,0)</f>
        <v>0</v>
      </c>
      <c r="F52" s="14">
        <f t="shared" si="1"/>
        <v>0</v>
      </c>
      <c r="G52" s="14" t="str">
        <f>IF('RNV 02 2025'!L51="Implementadas", 1, IF('RNV 02 2025'!L51="Parcialmente implementadas", 0.5, IF('RNV 02 2025'!L51="No implementadas", 0,"0" )))</f>
        <v>0</v>
      </c>
    </row>
    <row r="53" spans="1:7" ht="15.75" customHeight="1" x14ac:dyDescent="0.25">
      <c r="A53" s="14">
        <f>IF(LEN('RNV 02 2025'!G52)&gt;0, 1, 0)</f>
        <v>1</v>
      </c>
      <c r="B53" s="14">
        <f>IF('RNV 02 2025'!J52="En tiempo",1,0)</f>
        <v>1</v>
      </c>
      <c r="C53" s="14">
        <f t="shared" si="0"/>
        <v>1</v>
      </c>
      <c r="D53" s="14">
        <f>IF('RNV 02 2025'!G52="Acepta", 1, IF('RNV 02 2025'!G52="Rechaza", 0.5, IF(ISBLANK('RNV 02 2025'!G52), 0, )))</f>
        <v>1</v>
      </c>
      <c r="E53" s="14">
        <f>IF('RNV 02 2025'!I52="Se señala",1,0)</f>
        <v>1</v>
      </c>
      <c r="F53" s="14">
        <f t="shared" si="1"/>
        <v>1</v>
      </c>
      <c r="G53" s="14" t="str">
        <f>IF('RNV 02 2025'!L52="Implementadas", 1, IF('RNV 02 2025'!L52="Parcialmente implementadas", 0.5, IF('RNV 02 2025'!L52="No implementadas", 0,"0" )))</f>
        <v>0</v>
      </c>
    </row>
    <row r="54" spans="1:7" ht="15.75" customHeight="1" x14ac:dyDescent="0.25">
      <c r="A54" s="14">
        <f>IF(LEN('RNV 02 2025'!G53)&gt;0, 1, 0)</f>
        <v>1</v>
      </c>
      <c r="B54" s="14">
        <f>IF('RNV 02 2025'!J53="En tiempo",1,0)</f>
        <v>1</v>
      </c>
      <c r="C54" s="14">
        <f t="shared" si="0"/>
        <v>1</v>
      </c>
      <c r="D54" s="14">
        <f>IF('RNV 02 2025'!G53="Acepta", 1, IF('RNV 02 2025'!G53="Rechaza", 0.5, IF(ISBLANK('RNV 02 2025'!G53), 0, )))</f>
        <v>1</v>
      </c>
      <c r="E54" s="14">
        <f>IF('RNV 02 2025'!I53="Se señala",1,0)</f>
        <v>1</v>
      </c>
      <c r="F54" s="14">
        <f t="shared" si="1"/>
        <v>1</v>
      </c>
      <c r="G54" s="14">
        <f>IF('RNV 02 2025'!L53="Implementadas", 1, IF('RNV 02 2025'!L53="Parcialmente implementadas", 0.5, IF('RNV 02 2025'!L53="No implementadas", 0,"0" )))</f>
        <v>0.5</v>
      </c>
    </row>
    <row r="55" spans="1:7" ht="15.75" customHeight="1" x14ac:dyDescent="0.25">
      <c r="A55" s="14">
        <f>IF(LEN('RNV 02 2025'!G54)&gt;0, 1, 0)</f>
        <v>0</v>
      </c>
      <c r="B55" s="14">
        <f>IF('RNV 02 2025'!J54="En tiempo",1,0)</f>
        <v>0</v>
      </c>
      <c r="C55" s="14">
        <f t="shared" si="0"/>
        <v>0</v>
      </c>
      <c r="D55" s="14">
        <f>IF('RNV 02 2025'!G54="Acepta", 1, IF('RNV 02 2025'!G54="Rechaza", 0.5, IF(ISBLANK('RNV 02 2025'!G54), 0, )))</f>
        <v>0</v>
      </c>
      <c r="E55" s="14">
        <f>IF('RNV 02 2025'!I54="Se señala",1,0)</f>
        <v>0</v>
      </c>
      <c r="F55" s="14">
        <f t="shared" si="1"/>
        <v>0</v>
      </c>
      <c r="G55" s="14" t="str">
        <f>IF('RNV 02 2025'!L54="Implementadas", 1, IF('RNV 02 2025'!L54="Parcialmente implementadas", 0.5, IF('RNV 02 2025'!L54="No implementadas", 0,"0" )))</f>
        <v>0</v>
      </c>
    </row>
    <row r="56" spans="1:7" ht="15.75" customHeight="1" x14ac:dyDescent="0.25">
      <c r="A56" s="14">
        <f>IF(LEN('RNV 02 2025'!G55)&gt;0, 1, 0)</f>
        <v>1</v>
      </c>
      <c r="B56" s="14">
        <f>IF('RNV 02 2025'!J55="En tiempo",1,0)</f>
        <v>1</v>
      </c>
      <c r="C56" s="14">
        <f t="shared" si="0"/>
        <v>1</v>
      </c>
      <c r="D56" s="14">
        <f>IF('RNV 02 2025'!G55="Acepta", 1, IF('RNV 02 2025'!G55="Rechaza", 0.5, IF(ISBLANK('RNV 02 2025'!G55), 0, )))</f>
        <v>1</v>
      </c>
      <c r="E56" s="14">
        <f>IF('RNV 02 2025'!I55="Se señala",1,0)</f>
        <v>1</v>
      </c>
      <c r="F56" s="14">
        <f t="shared" si="1"/>
        <v>1</v>
      </c>
      <c r="G56" s="14">
        <f>IF('RNV 02 2025'!L55="Implementadas", 1, IF('RNV 02 2025'!L55="Parcialmente implementadas", 0.5, IF('RNV 02 2025'!L55="No implementadas", 0,"0" )))</f>
        <v>1</v>
      </c>
    </row>
    <row r="57" spans="1:7" ht="15.75" customHeight="1" x14ac:dyDescent="0.25">
      <c r="A57" s="14">
        <f>IF(LEN('RNV 02 2025'!G56)&gt;0, 1, 0)</f>
        <v>0</v>
      </c>
      <c r="B57" s="14">
        <f>IF('RNV 02 2025'!J56="En tiempo",1,0)</f>
        <v>0</v>
      </c>
      <c r="C57" s="14">
        <f t="shared" si="0"/>
        <v>0</v>
      </c>
      <c r="D57" s="14">
        <f>IF('RNV 02 2025'!G56="Acepta", 1, IF('RNV 02 2025'!G56="Rechaza", 0.5, IF(ISBLANK('RNV 02 2025'!G56), 0, )))</f>
        <v>0</v>
      </c>
      <c r="E57" s="14">
        <f>IF('RNV 02 2025'!I56="Se señala",1,0)</f>
        <v>0</v>
      </c>
      <c r="F57" s="14">
        <f t="shared" si="1"/>
        <v>0</v>
      </c>
      <c r="G57" s="14" t="str">
        <f>IF('RNV 02 2025'!L56="Implementadas", 1, IF('RNV 02 2025'!L56="Parcialmente implementadas", 0.5, IF('RNV 02 2025'!L56="No implementadas", 0,"0" )))</f>
        <v>0</v>
      </c>
    </row>
    <row r="58" spans="1:7" ht="15.75" customHeight="1" x14ac:dyDescent="0.25">
      <c r="A58" s="14">
        <f>IF(LEN('RNV 02 2025'!G57)&gt;0, 1, 0)</f>
        <v>0</v>
      </c>
      <c r="B58" s="14">
        <f>IF('RNV 02 2025'!J57="En tiempo",1,0)</f>
        <v>0</v>
      </c>
      <c r="C58" s="14">
        <f t="shared" si="0"/>
        <v>0</v>
      </c>
      <c r="D58" s="14">
        <f>IF('RNV 02 2025'!G57="Acepta", 1, IF('RNV 02 2025'!G57="Rechaza", 0.5, IF(ISBLANK('RNV 02 2025'!G57), 0, )))</f>
        <v>0</v>
      </c>
      <c r="E58" s="14">
        <f>IF('RNV 02 2025'!I57="Se señala",1,0)</f>
        <v>0</v>
      </c>
      <c r="F58" s="14">
        <f t="shared" si="1"/>
        <v>0</v>
      </c>
      <c r="G58" s="14" t="str">
        <f>IF('RNV 02 2025'!L57="Implementadas", 1, IF('RNV 02 2025'!L57="Parcialmente implementadas", 0.5, IF('RNV 02 2025'!L57="No implementadas", 0,"0" )))</f>
        <v>0</v>
      </c>
    </row>
    <row r="59" spans="1:7" ht="15.75" customHeight="1" x14ac:dyDescent="0.25">
      <c r="A59" s="14">
        <f>IF(LEN('RNV 02 2025'!G58)&gt;0, 1, 0)</f>
        <v>0</v>
      </c>
      <c r="B59" s="14">
        <f>IF('RNV 02 2025'!J58="En tiempo",1,0)</f>
        <v>0</v>
      </c>
      <c r="C59" s="14">
        <f t="shared" si="0"/>
        <v>0</v>
      </c>
      <c r="D59" s="14">
        <f>IF('RNV 02 2025'!G58="Acepta", 1, IF('RNV 02 2025'!G58="Rechaza", 0.5, IF(ISBLANK('RNV 02 2025'!G58), 0, )))</f>
        <v>0</v>
      </c>
      <c r="E59" s="14">
        <f>IF('RNV 02 2025'!I58="Se señala",1,0)</f>
        <v>0</v>
      </c>
      <c r="F59" s="14">
        <f t="shared" si="1"/>
        <v>0</v>
      </c>
      <c r="G59" s="14" t="str">
        <f>IF('RNV 02 2025'!L58="Implementadas", 1, IF('RNV 02 2025'!L58="Parcialmente implementadas", 0.5, IF('RNV 02 2025'!L58="No implementadas", 0,"0" )))</f>
        <v>0</v>
      </c>
    </row>
    <row r="60" spans="1:7" ht="15.75" customHeight="1" x14ac:dyDescent="0.25">
      <c r="A60" s="14">
        <f>IF(LEN('RNV 02 2025'!G59)&gt;0, 1, 0)</f>
        <v>0</v>
      </c>
      <c r="B60" s="14">
        <f>IF('RNV 02 2025'!J59="En tiempo",1,0)</f>
        <v>0</v>
      </c>
      <c r="C60" s="14">
        <f t="shared" si="0"/>
        <v>0</v>
      </c>
      <c r="D60" s="14">
        <f>IF('RNV 02 2025'!G59="Acepta", 1, IF('RNV 02 2025'!G59="Rechaza", 0.5, IF(ISBLANK('RNV 02 2025'!G59), 0, )))</f>
        <v>0</v>
      </c>
      <c r="E60" s="14">
        <f>IF('RNV 02 2025'!I59="Se señala",1,0)</f>
        <v>0</v>
      </c>
      <c r="F60" s="14">
        <f t="shared" si="1"/>
        <v>0</v>
      </c>
      <c r="G60" s="14" t="str">
        <f>IF('RNV 02 2025'!L59="Implementadas", 1, IF('RNV 02 2025'!L59="Parcialmente implementadas", 0.5, IF('RNV 02 2025'!L59="No implementadas", 0,"0" )))</f>
        <v>0</v>
      </c>
    </row>
    <row r="61" spans="1:7" ht="15.75" customHeight="1" x14ac:dyDescent="0.25">
      <c r="A61" s="14">
        <f>IF(LEN('RNV 02 2025'!G60)&gt;0, 1, 0)</f>
        <v>0</v>
      </c>
      <c r="B61" s="14">
        <f>IF('RNV 02 2025'!J60="En tiempo",1,0)</f>
        <v>0</v>
      </c>
      <c r="C61" s="14">
        <f t="shared" si="0"/>
        <v>0</v>
      </c>
      <c r="D61" s="14">
        <f>IF('RNV 02 2025'!G60="Acepta", 1, IF('RNV 02 2025'!G60="Rechaza", 0.5, IF(ISBLANK('RNV 02 2025'!G60), 0, )))</f>
        <v>0</v>
      </c>
      <c r="E61" s="14">
        <f>IF('RNV 02 2025'!I60="Se señala",1,0)</f>
        <v>0</v>
      </c>
      <c r="F61" s="14">
        <f t="shared" si="1"/>
        <v>0</v>
      </c>
      <c r="G61" s="14" t="str">
        <f>IF('RNV 02 2025'!L60="Implementadas", 1, IF('RNV 02 2025'!L60="Parcialmente implementadas", 0.5, IF('RNV 02 2025'!L60="No implementadas", 0,"0" )))</f>
        <v>0</v>
      </c>
    </row>
    <row r="62" spans="1:7" ht="15.75" customHeight="1" x14ac:dyDescent="0.25">
      <c r="A62" s="14">
        <f>IF(LEN('RNV 02 2025'!G61)&gt;0, 1, 0)</f>
        <v>0</v>
      </c>
      <c r="B62" s="14">
        <f>IF('RNV 02 2025'!J61="En tiempo",1,0)</f>
        <v>0</v>
      </c>
      <c r="C62" s="14">
        <f t="shared" si="0"/>
        <v>0</v>
      </c>
      <c r="D62" s="14">
        <f>IF('RNV 02 2025'!G61="Acepta", 1, IF('RNV 02 2025'!G61="Rechaza", 0.5, IF(ISBLANK('RNV 02 2025'!G61), 0, )))</f>
        <v>0</v>
      </c>
      <c r="E62" s="14">
        <f>IF('RNV 02 2025'!I61="Se señala",1,0)</f>
        <v>0</v>
      </c>
      <c r="F62" s="14">
        <f t="shared" si="1"/>
        <v>0</v>
      </c>
      <c r="G62" s="14" t="str">
        <f>IF('RNV 02 2025'!L61="Implementadas", 1, IF('RNV 02 2025'!L61="Parcialmente implementadas", 0.5, IF('RNV 02 2025'!L61="No implementadas", 0,"0" )))</f>
        <v>0</v>
      </c>
    </row>
    <row r="63" spans="1:7" ht="15.75" customHeight="1" x14ac:dyDescent="0.25">
      <c r="A63" s="14">
        <f>IF(LEN('RNV 02 2025'!G62)&gt;0, 1, 0)</f>
        <v>0</v>
      </c>
      <c r="B63" s="14">
        <f>IF('RNV 02 2025'!J62="En tiempo",1,0)</f>
        <v>0</v>
      </c>
      <c r="C63" s="14">
        <f t="shared" si="0"/>
        <v>0</v>
      </c>
      <c r="D63" s="14">
        <f>IF('RNV 02 2025'!G62="Acepta", 1, IF('RNV 02 2025'!G62="Rechaza", 0.5, IF(ISBLANK('RNV 02 2025'!G62), 0, )))</f>
        <v>0</v>
      </c>
      <c r="E63" s="14">
        <f>IF('RNV 02 2025'!I62="Se señala",1,0)</f>
        <v>0</v>
      </c>
      <c r="F63" s="14">
        <f t="shared" si="1"/>
        <v>0</v>
      </c>
      <c r="G63" s="14" t="str">
        <f>IF('RNV 02 2025'!L62="Implementadas", 1, IF('RNV 02 2025'!L62="Parcialmente implementadas", 0.5, IF('RNV 02 2025'!L62="No implementadas", 0,"0" )))</f>
        <v>0</v>
      </c>
    </row>
    <row r="64" spans="1:7" ht="15.75" customHeight="1" x14ac:dyDescent="0.25">
      <c r="A64" s="14">
        <f>IF(LEN('RNV 02 2025'!G63)&gt;0, 1, 0)</f>
        <v>0</v>
      </c>
      <c r="B64" s="14">
        <f>IF('RNV 02 2025'!J63="En tiempo",1,0)</f>
        <v>0</v>
      </c>
      <c r="C64" s="14">
        <f t="shared" si="0"/>
        <v>0</v>
      </c>
      <c r="D64" s="14">
        <f>IF('RNV 02 2025'!G63="Acepta", 1, IF('RNV 02 2025'!G63="Rechaza", 0.5, IF(ISBLANK('RNV 02 2025'!G63), 0, )))</f>
        <v>0</v>
      </c>
      <c r="E64" s="14">
        <f>IF('RNV 02 2025'!I63="Se señala",1,0)</f>
        <v>0</v>
      </c>
      <c r="F64" s="14">
        <f t="shared" si="1"/>
        <v>0</v>
      </c>
      <c r="G64" s="14" t="str">
        <f>IF('RNV 02 2025'!L63="Implementadas", 1, IF('RNV 02 2025'!L63="Parcialmente implementadas", 0.5, IF('RNV 02 2025'!L63="No implementadas", 0,"0" )))</f>
        <v>0</v>
      </c>
    </row>
    <row r="65" spans="1:7" ht="15.75" customHeight="1" x14ac:dyDescent="0.25">
      <c r="A65" s="14">
        <f>IF(LEN('RNV 02 2025'!G64)&gt;0, 1, 0)</f>
        <v>0</v>
      </c>
      <c r="B65" s="14">
        <f>IF('RNV 02 2025'!J64="En tiempo",1,0)</f>
        <v>0</v>
      </c>
      <c r="C65" s="14">
        <f t="shared" si="0"/>
        <v>0</v>
      </c>
      <c r="D65" s="14">
        <f>IF('RNV 02 2025'!G64="Acepta", 1, IF('RNV 02 2025'!G64="Rechaza", 0.5, IF(ISBLANK('RNV 02 2025'!G64), 0, )))</f>
        <v>0</v>
      </c>
      <c r="E65" s="14">
        <f>IF('RNV 02 2025'!I64="Se señala",1,0)</f>
        <v>0</v>
      </c>
      <c r="F65" s="14">
        <f t="shared" si="1"/>
        <v>0</v>
      </c>
      <c r="G65" s="14" t="str">
        <f>IF('RNV 02 2025'!L64="Implementadas", 1, IF('RNV 02 2025'!L64="Parcialmente implementadas", 0.5, IF('RNV 02 2025'!L64="No implementadas", 0,"0" )))</f>
        <v>0</v>
      </c>
    </row>
    <row r="66" spans="1:7" ht="15.75" customHeight="1" x14ac:dyDescent="0.25">
      <c r="A66" s="14">
        <f>IF(LEN('RNV 02 2025'!G65)&gt;0, 1, 0)</f>
        <v>1</v>
      </c>
      <c r="B66" s="14">
        <f>IF('RNV 02 2025'!J65="En tiempo",1,0)</f>
        <v>1</v>
      </c>
      <c r="C66" s="14">
        <f t="shared" si="0"/>
        <v>1</v>
      </c>
      <c r="D66" s="14">
        <f>IF('RNV 02 2025'!G65="Acepta", 1, IF('RNV 02 2025'!G65="Rechaza", 0.5, IF(ISBLANK('RNV 02 2025'!G65), 0, )))</f>
        <v>1</v>
      </c>
      <c r="E66" s="14">
        <f>IF('RNV 02 2025'!I65="Se señala",1,0)</f>
        <v>1</v>
      </c>
      <c r="F66" s="14">
        <f t="shared" si="1"/>
        <v>1</v>
      </c>
      <c r="G66" s="14" t="str">
        <f>IF('RNV 02 2025'!L65="Implementadas", 1, IF('RNV 02 2025'!L65="Parcialmente implementadas", 0.5, IF('RNV 02 2025'!L65="No implementadas", 0,"0" )))</f>
        <v>0</v>
      </c>
    </row>
    <row r="67" spans="1:7" ht="15.75" customHeight="1" x14ac:dyDescent="0.25">
      <c r="A67" s="14">
        <f>IF(LEN('RNV 02 2025'!G66)&gt;0, 1, 0)</f>
        <v>1</v>
      </c>
      <c r="B67" s="14">
        <f>IF('RNV 02 2025'!J66="En tiempo",1,0)</f>
        <v>0</v>
      </c>
      <c r="C67" s="14">
        <f t="shared" si="0"/>
        <v>0.5</v>
      </c>
      <c r="D67" s="14">
        <f>IF('RNV 02 2025'!G66="Acepta", 1, IF('RNV 02 2025'!G66="Rechaza", 0.5, IF(ISBLANK('RNV 02 2025'!G66), 0, )))</f>
        <v>0.5</v>
      </c>
      <c r="E67" s="14">
        <f>IF('RNV 02 2025'!I66="Se señala",1,0)</f>
        <v>1</v>
      </c>
      <c r="F67" s="14">
        <f t="shared" si="1"/>
        <v>0.75</v>
      </c>
      <c r="G67" s="14">
        <f>IF('RNV 02 2025'!L66="Implementadas", 1, IF('RNV 02 2025'!L66="Parcialmente implementadas", 0.5, IF('RNV 02 2025'!L66="No implementadas", 0,"0" )))</f>
        <v>0.5</v>
      </c>
    </row>
    <row r="68" spans="1:7" ht="15.75" customHeight="1" x14ac:dyDescent="0.25">
      <c r="A68" s="14">
        <f>IF(LEN('RNV 02 2025'!G67)&gt;0, 1, 0)</f>
        <v>0</v>
      </c>
      <c r="B68" s="14">
        <f>IF('RNV 02 2025'!J67="En tiempo",1,0)</f>
        <v>0</v>
      </c>
      <c r="C68" s="14">
        <f t="shared" si="0"/>
        <v>0</v>
      </c>
      <c r="D68" s="14">
        <f>IF('RNV 02 2025'!G67="Acepta", 1, IF('RNV 02 2025'!G67="Rechaza", 0.5, IF(ISBLANK('RNV 02 2025'!G67), 0, )))</f>
        <v>0</v>
      </c>
      <c r="E68" s="14">
        <f>IF('RNV 02 2025'!I67="Se señala",1,0)</f>
        <v>0</v>
      </c>
      <c r="F68" s="14">
        <f t="shared" si="1"/>
        <v>0</v>
      </c>
      <c r="G68" s="14" t="str">
        <f>IF('RNV 02 2025'!L67="Implementadas", 1, IF('RNV 02 2025'!L67="Parcialmente implementadas", 0.5, IF('RNV 02 2025'!L67="No implementadas", 0,"0" )))</f>
        <v>0</v>
      </c>
    </row>
    <row r="69" spans="1:7" ht="15.75" customHeight="1" x14ac:dyDescent="0.25">
      <c r="A69" s="14">
        <f>IF(LEN('RNV 02 2025'!G68)&gt;0, 1, 0)</f>
        <v>0</v>
      </c>
      <c r="B69" s="14">
        <f>IF('RNV 02 2025'!J68="En tiempo",1,0)</f>
        <v>0</v>
      </c>
      <c r="C69" s="14">
        <f t="shared" si="0"/>
        <v>0</v>
      </c>
      <c r="D69" s="14">
        <f>IF('RNV 02 2025'!G68="Acepta", 1, IF('RNV 02 2025'!G68="Rechaza", 0.5, IF(ISBLANK('RNV 02 2025'!G68), 0, )))</f>
        <v>0</v>
      </c>
      <c r="E69" s="14">
        <f>IF('RNV 02 2025'!I68="Se señala",1,0)</f>
        <v>0</v>
      </c>
      <c r="F69" s="14">
        <f t="shared" si="1"/>
        <v>0</v>
      </c>
      <c r="G69" s="14" t="str">
        <f>IF('RNV 02 2025'!L68="Implementadas", 1, IF('RNV 02 2025'!L68="Parcialmente implementadas", 0.5, IF('RNV 02 2025'!L68="No implementadas", 0,"0" )))</f>
        <v>0</v>
      </c>
    </row>
    <row r="70" spans="1:7" ht="15.75" customHeight="1" x14ac:dyDescent="0.25">
      <c r="A70" s="14">
        <f>IF(LEN('RNV 02 2025'!G69)&gt;0, 1, 0)</f>
        <v>0</v>
      </c>
      <c r="B70" s="14">
        <f>IF('RNV 02 2025'!J69="En tiempo",1,0)</f>
        <v>0</v>
      </c>
      <c r="C70" s="14">
        <f t="shared" si="0"/>
        <v>0</v>
      </c>
      <c r="D70" s="14">
        <f>IF('RNV 02 2025'!G69="Acepta", 1, IF('RNV 02 2025'!G69="Rechaza", 0.5, IF(ISBLANK('RNV 02 2025'!G69), 0, )))</f>
        <v>0</v>
      </c>
      <c r="E70" s="14">
        <f>IF('RNV 02 2025'!I69="Se señala",1,0)</f>
        <v>0</v>
      </c>
      <c r="F70" s="14">
        <f t="shared" si="1"/>
        <v>0</v>
      </c>
      <c r="G70" s="14" t="str">
        <f>IF('RNV 02 2025'!L69="Implementadas", 1, IF('RNV 02 2025'!L69="Parcialmente implementadas", 0.5, IF('RNV 02 2025'!L69="No implementadas", 0,"0" )))</f>
        <v>0</v>
      </c>
    </row>
    <row r="71" spans="1:7" ht="15.75" customHeight="1" x14ac:dyDescent="0.25">
      <c r="A71" s="14">
        <f>IF(LEN('RNV 02 2025'!G70)&gt;0, 1, 0)</f>
        <v>0</v>
      </c>
      <c r="B71" s="14">
        <f>IF('RNV 02 2025'!J70="En tiempo",1,0)</f>
        <v>0</v>
      </c>
      <c r="C71" s="14">
        <f t="shared" si="0"/>
        <v>0</v>
      </c>
      <c r="D71" s="14">
        <f>IF('RNV 02 2025'!G70="Acepta", 1, IF('RNV 02 2025'!G70="Rechaza", 0.5, IF(ISBLANK('RNV 02 2025'!G70), 0, )))</f>
        <v>0</v>
      </c>
      <c r="E71" s="14">
        <f>IF('RNV 02 2025'!I70="Se señala",1,0)</f>
        <v>0</v>
      </c>
      <c r="F71" s="14">
        <f t="shared" si="1"/>
        <v>0</v>
      </c>
      <c r="G71" s="14" t="str">
        <f>IF('RNV 02 2025'!L70="Implementadas", 1, IF('RNV 02 2025'!L70="Parcialmente implementadas", 0.5, IF('RNV 02 2025'!L70="No implementadas", 0,"0" )))</f>
        <v>0</v>
      </c>
    </row>
    <row r="72" spans="1:7" ht="15.75" customHeight="1" x14ac:dyDescent="0.25">
      <c r="A72" s="14">
        <f>IF(LEN('RNV 02 2025'!G71)&gt;0, 1, 0)</f>
        <v>0</v>
      </c>
      <c r="B72" s="14">
        <f>IF('RNV 02 2025'!J71="En tiempo",1,0)</f>
        <v>1</v>
      </c>
      <c r="C72" s="14">
        <f t="shared" si="0"/>
        <v>0.5</v>
      </c>
      <c r="D72" s="14">
        <f>IF('RNV 02 2025'!G71="Acepta", 1, IF('RNV 02 2025'!G71="Rechaza", 0.5, IF(ISBLANK('RNV 02 2025'!G71), 0, )))</f>
        <v>0</v>
      </c>
      <c r="E72" s="14">
        <f>IF('RNV 02 2025'!I71="Se señala",1,0)</f>
        <v>0</v>
      </c>
      <c r="F72" s="14">
        <f t="shared" si="1"/>
        <v>0</v>
      </c>
      <c r="G72" s="14" t="str">
        <f>IF('RNV 02 2025'!L71="Implementadas", 1, IF('RNV 02 2025'!L71="Parcialmente implementadas", 0.5, IF('RNV 02 2025'!L71="No implementadas", 0,"0" )))</f>
        <v>0</v>
      </c>
    </row>
    <row r="73" spans="1:7" ht="15.75" customHeight="1" x14ac:dyDescent="0.25">
      <c r="A73" s="14">
        <f>IF(LEN('RNV 02 2025'!G72)&gt;0, 1, 0)</f>
        <v>0</v>
      </c>
      <c r="B73" s="14">
        <f>IF('RNV 02 2025'!J72="En tiempo",1,0)</f>
        <v>0</v>
      </c>
      <c r="C73" s="14">
        <f t="shared" si="0"/>
        <v>0</v>
      </c>
      <c r="D73" s="14">
        <f>IF('RNV 02 2025'!G72="Acepta", 1, IF('RNV 02 2025'!G72="Rechaza", 0.5, IF(ISBLANK('RNV 02 2025'!G72), 0, )))</f>
        <v>0</v>
      </c>
      <c r="E73" s="14">
        <f>IF('RNV 02 2025'!I72="Se señala",1,0)</f>
        <v>0</v>
      </c>
      <c r="F73" s="14">
        <f t="shared" si="1"/>
        <v>0</v>
      </c>
      <c r="G73" s="14" t="str">
        <f>IF('RNV 02 2025'!L72="Implementadas", 1, IF('RNV 02 2025'!L72="Parcialmente implementadas", 0.5, IF('RNV 02 2025'!L72="No implementadas", 0,"0" )))</f>
        <v>0</v>
      </c>
    </row>
    <row r="74" spans="1:7" ht="15.75" customHeight="1" x14ac:dyDescent="0.25">
      <c r="A74" s="14">
        <f>IF(LEN('RNV 02 2025'!G73)&gt;0, 1, 0)</f>
        <v>1</v>
      </c>
      <c r="B74" s="14">
        <f>IF('RNV 02 2025'!J73="En tiempo",1,0)</f>
        <v>1</v>
      </c>
      <c r="C74" s="14">
        <f t="shared" si="0"/>
        <v>1</v>
      </c>
      <c r="D74" s="14">
        <f>IF('RNV 02 2025'!G73="Acepta", 1, IF('RNV 02 2025'!G73="Rechaza", 0.5, IF(ISBLANK('RNV 02 2025'!G73), 0, )))</f>
        <v>1</v>
      </c>
      <c r="E74" s="14">
        <f>IF('RNV 02 2025'!I73="Se señala",1,0)</f>
        <v>1</v>
      </c>
      <c r="F74" s="14">
        <f t="shared" si="1"/>
        <v>1</v>
      </c>
      <c r="G74" s="14">
        <f>IF('RNV 02 2025'!L73="Implementadas", 1, IF('RNV 02 2025'!L73="Parcialmente implementadas", 0.5, IF('RNV 02 2025'!L73="No implementadas", 0,"0" )))</f>
        <v>1</v>
      </c>
    </row>
    <row r="75" spans="1:7" ht="15.75" customHeight="1" x14ac:dyDescent="0.25">
      <c r="A75" s="14">
        <f>IF(LEN('RNV 02 2025'!G74)&gt;0, 1, 0)</f>
        <v>0</v>
      </c>
      <c r="B75" s="14">
        <f>IF('RNV 02 2025'!J74="En tiempo",1,0)</f>
        <v>0</v>
      </c>
      <c r="C75" s="14">
        <f t="shared" si="0"/>
        <v>0</v>
      </c>
      <c r="D75" s="14">
        <f>IF('RNV 02 2025'!G74="Acepta", 1, IF('RNV 02 2025'!G74="Rechaza", 0.5, IF(ISBLANK('RNV 02 2025'!G74), 0, )))</f>
        <v>0</v>
      </c>
      <c r="E75" s="14">
        <f>IF('RNV 02 2025'!I74="Se señala",1,0)</f>
        <v>0</v>
      </c>
      <c r="F75" s="14">
        <f t="shared" si="1"/>
        <v>0</v>
      </c>
      <c r="G75" s="14" t="str">
        <f>IF('RNV 02 2025'!L74="Implementadas", 1, IF('RNV 02 2025'!L74="Parcialmente implementadas", 0.5, IF('RNV 02 2025'!L74="No implementadas", 0,"0" )))</f>
        <v>0</v>
      </c>
    </row>
    <row r="76" spans="1:7" ht="15.75" customHeight="1" x14ac:dyDescent="0.25">
      <c r="A76" s="14">
        <f>IF(LEN('RNV 02 2025'!G75)&gt;0, 1, 0)</f>
        <v>0</v>
      </c>
      <c r="B76" s="14">
        <f>IF('RNV 02 2025'!J75="En tiempo",1,0)</f>
        <v>0</v>
      </c>
      <c r="C76" s="14">
        <f t="shared" si="0"/>
        <v>0</v>
      </c>
      <c r="D76" s="14">
        <f>IF('RNV 02 2025'!G75="Acepta", 1, IF('RNV 02 2025'!G75="Rechaza", 0.5, IF(ISBLANK('RNV 02 2025'!G75), 0, )))</f>
        <v>0</v>
      </c>
      <c r="E76" s="14">
        <f>IF('RNV 02 2025'!I75="Se señala",1,0)</f>
        <v>0</v>
      </c>
      <c r="F76" s="14">
        <f t="shared" si="1"/>
        <v>0</v>
      </c>
      <c r="G76" s="14" t="str">
        <f>IF('RNV 02 2025'!L75="Implementadas", 1, IF('RNV 02 2025'!L75="Parcialmente implementadas", 0.5, IF('RNV 02 2025'!L75="No implementadas", 0,"0" )))</f>
        <v>0</v>
      </c>
    </row>
    <row r="77" spans="1:7" ht="15.75" customHeight="1" x14ac:dyDescent="0.25">
      <c r="A77" s="14">
        <f>IF(LEN('RNV 02 2025'!G76)&gt;0, 1, 0)</f>
        <v>0</v>
      </c>
      <c r="B77" s="14">
        <f>IF('RNV 02 2025'!J76="En tiempo",1,0)</f>
        <v>0</v>
      </c>
      <c r="C77" s="14">
        <f t="shared" si="0"/>
        <v>0</v>
      </c>
      <c r="D77" s="14">
        <f>IF('RNV 02 2025'!G76="Acepta", 1, IF('RNV 02 2025'!G76="Rechaza", 0.5, IF(ISBLANK('RNV 02 2025'!G76), 0, )))</f>
        <v>0</v>
      </c>
      <c r="E77" s="14">
        <f>IF('RNV 02 2025'!I76="Se señala",1,0)</f>
        <v>0</v>
      </c>
      <c r="F77" s="14">
        <f t="shared" si="1"/>
        <v>0</v>
      </c>
      <c r="G77" s="14" t="str">
        <f>IF('RNV 02 2025'!L76="Implementadas", 1, IF('RNV 02 2025'!L76="Parcialmente implementadas", 0.5, IF('RNV 02 2025'!L76="No implementadas", 0,"0" )))</f>
        <v>0</v>
      </c>
    </row>
    <row r="78" spans="1:7" ht="15.75" customHeight="1" x14ac:dyDescent="0.25">
      <c r="A78" s="14">
        <f>IF(LEN('RNV 02 2025'!G77)&gt;0, 1, 0)</f>
        <v>0</v>
      </c>
      <c r="B78" s="14">
        <f>IF('RNV 02 2025'!J77="En tiempo",1,0)</f>
        <v>0</v>
      </c>
      <c r="C78" s="14">
        <f t="shared" si="0"/>
        <v>0</v>
      </c>
      <c r="D78" s="14">
        <f>IF('RNV 02 2025'!G77="Acepta", 1, IF('RNV 02 2025'!G77="Rechaza", 0.5, IF(ISBLANK('RNV 02 2025'!G77), 0, )))</f>
        <v>0</v>
      </c>
      <c r="E78" s="14">
        <f>IF('RNV 02 2025'!I77="Se señala",1,0)</f>
        <v>0</v>
      </c>
      <c r="F78" s="14">
        <f t="shared" si="1"/>
        <v>0</v>
      </c>
      <c r="G78" s="14" t="str">
        <f>IF('RNV 02 2025'!L77="Implementadas", 1, IF('RNV 02 2025'!L77="Parcialmente implementadas", 0.5, IF('RNV 02 2025'!L77="No implementadas", 0,"0" )))</f>
        <v>0</v>
      </c>
    </row>
    <row r="79" spans="1:7" ht="15.75" customHeight="1" x14ac:dyDescent="0.25">
      <c r="A79" s="14">
        <f>IF(LEN('RNV 02 2025'!G78)&gt;0, 1, 0)</f>
        <v>0</v>
      </c>
      <c r="B79" s="14">
        <f>IF('RNV 02 2025'!J78="En tiempo",1,0)</f>
        <v>0</v>
      </c>
      <c r="C79" s="14">
        <f t="shared" si="0"/>
        <v>0</v>
      </c>
      <c r="D79" s="14">
        <f>IF('RNV 02 2025'!G78="Acepta", 1, IF('RNV 02 2025'!G78="Rechaza", 0.5, IF(ISBLANK('RNV 02 2025'!G78), 0, )))</f>
        <v>0</v>
      </c>
      <c r="E79" s="14">
        <f>IF('RNV 02 2025'!I78="Se señala",1,0)</f>
        <v>0</v>
      </c>
      <c r="F79" s="14">
        <f t="shared" si="1"/>
        <v>0</v>
      </c>
      <c r="G79" s="14" t="str">
        <f>IF('RNV 02 2025'!L78="Implementadas", 1, IF('RNV 02 2025'!L78="Parcialmente implementadas", 0.5, IF('RNV 02 2025'!L78="No implementadas", 0,"0" )))</f>
        <v>0</v>
      </c>
    </row>
    <row r="80" spans="1:7" ht="15.75" customHeight="1" x14ac:dyDescent="0.25">
      <c r="A80" s="14">
        <f>IF(LEN('RNV 02 2025'!G79)&gt;0, 1, 0)</f>
        <v>0</v>
      </c>
      <c r="B80" s="14">
        <f>IF('RNV 02 2025'!J79="En tiempo",1,0)</f>
        <v>0</v>
      </c>
      <c r="C80" s="14">
        <f t="shared" si="0"/>
        <v>0</v>
      </c>
      <c r="D80" s="14">
        <f>IF('RNV 02 2025'!G79="Acepta", 1, IF('RNV 02 2025'!G79="Rechaza", 0.5, IF(ISBLANK('RNV 02 2025'!G79), 0, )))</f>
        <v>0</v>
      </c>
      <c r="E80" s="14">
        <f>IF('RNV 02 2025'!I79="Se señala",1,0)</f>
        <v>0</v>
      </c>
      <c r="F80" s="14">
        <f t="shared" si="1"/>
        <v>0</v>
      </c>
      <c r="G80" s="14" t="str">
        <f>IF('RNV 02 2025'!L79="Implementadas", 1, IF('RNV 02 2025'!L79="Parcialmente implementadas", 0.5, IF('RNV 02 2025'!L79="No implementadas", 0,"0" )))</f>
        <v>0</v>
      </c>
    </row>
    <row r="81" spans="1:7" ht="15.75" customHeight="1" x14ac:dyDescent="0.25">
      <c r="A81" s="14">
        <f>IF(LEN('RNV 02 2025'!G80)&gt;0, 1, 0)</f>
        <v>0</v>
      </c>
      <c r="B81" s="14">
        <f>IF('RNV 02 2025'!J80="En tiempo",1,0)</f>
        <v>0</v>
      </c>
      <c r="C81" s="14">
        <f t="shared" si="0"/>
        <v>0</v>
      </c>
      <c r="D81" s="14">
        <f>IF('RNV 02 2025'!G80="Acepta", 1, IF('RNV 02 2025'!G80="Rechaza", 0.5, IF(ISBLANK('RNV 02 2025'!G80), 0, )))</f>
        <v>0</v>
      </c>
      <c r="E81" s="14">
        <f>IF('RNV 02 2025'!I80="Se señala",1,0)</f>
        <v>0</v>
      </c>
      <c r="F81" s="14">
        <f t="shared" si="1"/>
        <v>0</v>
      </c>
      <c r="G81" s="14" t="str">
        <f>IF('RNV 02 2025'!L80="Implementadas", 1, IF('RNV 02 2025'!L80="Parcialmente implementadas", 0.5, IF('RNV 02 2025'!L80="No implementadas", 0,"0" )))</f>
        <v>0</v>
      </c>
    </row>
    <row r="82" spans="1:7" ht="15.75" customHeight="1" x14ac:dyDescent="0.25">
      <c r="A82" s="14">
        <f>IF(LEN('RNV 02 2025'!G81)&gt;0, 1, 0)</f>
        <v>0</v>
      </c>
      <c r="B82" s="14">
        <f>IF('RNV 02 2025'!J81="En tiempo",1,0)</f>
        <v>0</v>
      </c>
      <c r="C82" s="14">
        <f t="shared" si="0"/>
        <v>0</v>
      </c>
      <c r="D82" s="14">
        <f>IF('RNV 02 2025'!G81="Acepta", 1, IF('RNV 02 2025'!G81="Rechaza", 0.5, IF(ISBLANK('RNV 02 2025'!G81), 0, )))</f>
        <v>0</v>
      </c>
      <c r="E82" s="14">
        <f>IF('RNV 02 2025'!I81="Se señala",1,0)</f>
        <v>0</v>
      </c>
      <c r="F82" s="14">
        <f t="shared" si="1"/>
        <v>0</v>
      </c>
      <c r="G82" s="14" t="str">
        <f>IF('RNV 02 2025'!L81="Implementadas", 1, IF('RNV 02 2025'!L81="Parcialmente implementadas", 0.5, IF('RNV 02 2025'!L81="No implementadas", 0,"0" )))</f>
        <v>0</v>
      </c>
    </row>
    <row r="83" spans="1:7" ht="15.75" customHeight="1" x14ac:dyDescent="0.25">
      <c r="A83" s="14">
        <f>IF(LEN('RNV 02 2025'!G82)&gt;0, 1, 0)</f>
        <v>0</v>
      </c>
      <c r="B83" s="14">
        <f>IF('RNV 02 2025'!J82="En tiempo",1,0)</f>
        <v>0</v>
      </c>
      <c r="C83" s="14">
        <f t="shared" si="0"/>
        <v>0</v>
      </c>
      <c r="D83" s="14">
        <f>IF('RNV 02 2025'!G82="Acepta", 1, IF('RNV 02 2025'!G82="Rechaza", 0.5, IF(ISBLANK('RNV 02 2025'!G82), 0, )))</f>
        <v>0</v>
      </c>
      <c r="E83" s="14">
        <f>IF('RNV 02 2025'!I82="Se señala",1,0)</f>
        <v>0</v>
      </c>
      <c r="F83" s="14">
        <f t="shared" si="1"/>
        <v>0</v>
      </c>
      <c r="G83" s="14" t="str">
        <f>IF('RNV 02 2025'!L82="Implementadas", 1, IF('RNV 02 2025'!L82="Parcialmente implementadas", 0.5, IF('RNV 02 2025'!L82="No implementadas", 0,"0" )))</f>
        <v>0</v>
      </c>
    </row>
    <row r="84" spans="1:7" ht="15.75" customHeight="1" x14ac:dyDescent="0.25">
      <c r="A84" s="14">
        <f>IF(LEN('RNV 02 2025'!G83)&gt;0, 1, 0)</f>
        <v>0</v>
      </c>
      <c r="B84" s="14">
        <f>IF('RNV 02 2025'!J83="En tiempo",1,0)</f>
        <v>0</v>
      </c>
      <c r="C84" s="14">
        <f t="shared" si="0"/>
        <v>0</v>
      </c>
      <c r="D84" s="14">
        <f>IF('RNV 02 2025'!G83="Acepta", 1, IF('RNV 02 2025'!G83="Rechaza", 0.5, IF(ISBLANK('RNV 02 2025'!G83), 0, )))</f>
        <v>0</v>
      </c>
      <c r="E84" s="14">
        <f>IF('RNV 02 2025'!I83="Se señala",1,0)</f>
        <v>0</v>
      </c>
      <c r="F84" s="14">
        <f t="shared" si="1"/>
        <v>0</v>
      </c>
      <c r="G84" s="14" t="str">
        <f>IF('RNV 02 2025'!L83="Implementadas", 1, IF('RNV 02 2025'!L83="Parcialmente implementadas", 0.5, IF('RNV 02 2025'!L83="No implementadas", 0,"0" )))</f>
        <v>0</v>
      </c>
    </row>
    <row r="85" spans="1:7" ht="15.75" customHeight="1" x14ac:dyDescent="0.25">
      <c r="A85" s="14">
        <f>IF(LEN('RNV 02 2025'!G84)&gt;0, 1, 0)</f>
        <v>1</v>
      </c>
      <c r="B85" s="14">
        <f>IF('RNV 02 2025'!J84="En tiempo",1,0)</f>
        <v>0</v>
      </c>
      <c r="C85" s="14">
        <f t="shared" si="0"/>
        <v>0.5</v>
      </c>
      <c r="D85" s="14">
        <f>IF('RNV 02 2025'!G84="Acepta", 1, IF('RNV 02 2025'!G84="Rechaza", 0.5, IF(ISBLANK('RNV 02 2025'!G84), 0, )))</f>
        <v>1</v>
      </c>
      <c r="E85" s="14">
        <f>IF('RNV 02 2025'!I84="Se señala",1,0)</f>
        <v>1</v>
      </c>
      <c r="F85" s="14">
        <f t="shared" si="1"/>
        <v>1</v>
      </c>
      <c r="G85" s="14" t="str">
        <f>IF('RNV 02 2025'!L84="Implementadas", 1, IF('RNV 02 2025'!L84="Parcialmente implementadas", 0.5, IF('RNV 02 2025'!L84="No implementadas", 0,"0" )))</f>
        <v>0</v>
      </c>
    </row>
    <row r="86" spans="1:7" ht="15.75" customHeight="1" x14ac:dyDescent="0.25">
      <c r="A86" s="14">
        <f>IF(LEN('RNV 02 2025'!G85)&gt;0, 1, 0)</f>
        <v>0</v>
      </c>
      <c r="B86" s="14">
        <f>IF('RNV 02 2025'!J85="En tiempo",1,0)</f>
        <v>0</v>
      </c>
      <c r="C86" s="14">
        <f t="shared" si="0"/>
        <v>0</v>
      </c>
      <c r="D86" s="14">
        <f>IF('RNV 02 2025'!G85="Acepta", 1, IF('RNV 02 2025'!G85="Rechaza", 0.5, IF(ISBLANK('RNV 02 2025'!G85), 0, )))</f>
        <v>0</v>
      </c>
      <c r="E86" s="14">
        <f>IF('RNV 02 2025'!I85="Se señala",1,0)</f>
        <v>0</v>
      </c>
      <c r="F86" s="14">
        <f t="shared" si="1"/>
        <v>0</v>
      </c>
      <c r="G86" s="14" t="str">
        <f>IF('RNV 02 2025'!L85="Implementadas", 1, IF('RNV 02 2025'!L85="Parcialmente implementadas", 0.5, IF('RNV 02 2025'!L85="No implementadas", 0,"0" )))</f>
        <v>0</v>
      </c>
    </row>
    <row r="87" spans="1:7" ht="15.75" customHeight="1" x14ac:dyDescent="0.25">
      <c r="A87" s="14">
        <f>IF(LEN('RNV 02 2025'!G86)&gt;0, 1, 0)</f>
        <v>1</v>
      </c>
      <c r="B87" s="14">
        <f>IF('RNV 02 2025'!J86="En tiempo",1,0)</f>
        <v>0</v>
      </c>
      <c r="C87" s="14">
        <f t="shared" si="0"/>
        <v>0.5</v>
      </c>
      <c r="D87" s="14">
        <f>IF('RNV 02 2025'!G86="Acepta", 1, IF('RNV 02 2025'!G86="Rechaza", 0.5, IF(ISBLANK('RNV 02 2025'!G86), 0, )))</f>
        <v>1</v>
      </c>
      <c r="E87" s="14">
        <f>IF('RNV 02 2025'!I86="Se señala",1,0)</f>
        <v>1</v>
      </c>
      <c r="F87" s="14">
        <f t="shared" si="1"/>
        <v>1</v>
      </c>
      <c r="G87" s="14" t="str">
        <f>IF('RNV 02 2025'!L86="Implementadas", 1, IF('RNV 02 2025'!L86="Parcialmente implementadas", 0.5, IF('RNV 02 2025'!L86="No implementadas", 0,"0" )))</f>
        <v>0</v>
      </c>
    </row>
    <row r="88" spans="1:7" ht="15.75" customHeight="1" x14ac:dyDescent="0.25">
      <c r="A88" s="14">
        <f>IF(LEN('RNV 02 2025'!G87)&gt;0, 1, 0)</f>
        <v>1</v>
      </c>
      <c r="B88" s="14">
        <f>IF('RNV 02 2025'!J87="En tiempo",1,0)</f>
        <v>0</v>
      </c>
      <c r="C88" s="14">
        <f t="shared" si="0"/>
        <v>0.5</v>
      </c>
      <c r="D88" s="14">
        <f>IF('RNV 02 2025'!G87="Acepta", 1, IF('RNV 02 2025'!G87="Rechaza", 0.5, IF(ISBLANK('RNV 02 2025'!G87), 0, )))</f>
        <v>1</v>
      </c>
      <c r="E88" s="14">
        <f>IF('RNV 02 2025'!I87="Se señala",1,0)</f>
        <v>1</v>
      </c>
      <c r="F88" s="14">
        <f t="shared" si="1"/>
        <v>1</v>
      </c>
      <c r="G88" s="14" t="str">
        <f>IF('RNV 02 2025'!L87="Implementadas", 1, IF('RNV 02 2025'!L87="Parcialmente implementadas", 0.5, IF('RNV 02 2025'!L87="No implementadas", 0,"0" )))</f>
        <v>0</v>
      </c>
    </row>
    <row r="89" spans="1:7" ht="15.75" customHeight="1" x14ac:dyDescent="0.25">
      <c r="A89" s="14">
        <f>IF(LEN('RNV 02 2025'!G88)&gt;0, 1, 0)</f>
        <v>0</v>
      </c>
      <c r="B89" s="14">
        <f>IF('RNV 02 2025'!J88="En tiempo",1,0)</f>
        <v>0</v>
      </c>
      <c r="C89" s="14">
        <f t="shared" si="0"/>
        <v>0</v>
      </c>
      <c r="D89" s="14">
        <f>IF('RNV 02 2025'!G88="Acepta", 1, IF('RNV 02 2025'!G88="Rechaza", 0.5, IF(ISBLANK('RNV 02 2025'!G88), 0, )))</f>
        <v>0</v>
      </c>
      <c r="E89" s="14">
        <f>IF('RNV 02 2025'!I88="Se señala",1,0)</f>
        <v>0</v>
      </c>
      <c r="F89" s="14">
        <f t="shared" si="1"/>
        <v>0</v>
      </c>
      <c r="G89" s="14" t="str">
        <f>IF('RNV 02 2025'!L88="Implementadas", 1, IF('RNV 02 2025'!L88="Parcialmente implementadas", 0.5, IF('RNV 02 2025'!L88="No implementadas", 0,"0" )))</f>
        <v>0</v>
      </c>
    </row>
    <row r="90" spans="1:7" ht="15.75" customHeight="1" x14ac:dyDescent="0.25">
      <c r="A90" s="14">
        <f>IF(LEN('RNV 02 2025'!G89)&gt;0, 1, 0)</f>
        <v>0</v>
      </c>
      <c r="B90" s="14">
        <f>IF('RNV 02 2025'!J89="En tiempo",1,0)</f>
        <v>0</v>
      </c>
      <c r="C90" s="14">
        <f t="shared" si="0"/>
        <v>0</v>
      </c>
      <c r="D90" s="14">
        <f>IF('RNV 02 2025'!G89="Acepta", 1, IF('RNV 02 2025'!G89="Rechaza", 0.5, IF(ISBLANK('RNV 02 2025'!G89), 0, )))</f>
        <v>0</v>
      </c>
      <c r="E90" s="14">
        <f>IF('RNV 02 2025'!I89="Se señala",1,0)</f>
        <v>0</v>
      </c>
      <c r="F90" s="14">
        <f t="shared" si="1"/>
        <v>0</v>
      </c>
      <c r="G90" s="14" t="str">
        <f>IF('RNV 02 2025'!L89="Implementadas", 1, IF('RNV 02 2025'!L89="Parcialmente implementadas", 0.5, IF('RNV 02 2025'!L89="No implementadas", 0,"0" )))</f>
        <v>0</v>
      </c>
    </row>
    <row r="91" spans="1:7" ht="15.75" customHeight="1" x14ac:dyDescent="0.25">
      <c r="A91" s="14">
        <f>IF(LEN('RNV 02 2025'!G90)&gt;0, 1, 0)</f>
        <v>0</v>
      </c>
      <c r="B91" s="14">
        <f>IF('RNV 02 2025'!J90="En tiempo",1,0)</f>
        <v>0</v>
      </c>
      <c r="C91" s="14">
        <f t="shared" si="0"/>
        <v>0</v>
      </c>
      <c r="D91" s="14">
        <f>IF('RNV 02 2025'!G90="Acepta", 1, IF('RNV 02 2025'!G90="Rechaza", 0.5, IF(ISBLANK('RNV 02 2025'!G90), 0, )))</f>
        <v>0</v>
      </c>
      <c r="E91" s="14">
        <f>IF('RNV 02 2025'!I90="Se señala",1,0)</f>
        <v>0</v>
      </c>
      <c r="F91" s="14">
        <f t="shared" si="1"/>
        <v>0</v>
      </c>
      <c r="G91" s="14" t="str">
        <f>IF('RNV 02 2025'!L90="Implementadas", 1, IF('RNV 02 2025'!L90="Parcialmente implementadas", 0.5, IF('RNV 02 2025'!L90="No implementadas", 0,"0" )))</f>
        <v>0</v>
      </c>
    </row>
    <row r="92" spans="1:7" ht="15.75" customHeight="1" x14ac:dyDescent="0.25">
      <c r="A92" s="14">
        <f>IF(LEN('RNV 02 2025'!G91)&gt;0, 1, 0)</f>
        <v>1</v>
      </c>
      <c r="B92" s="14">
        <f>IF('RNV 02 2025'!J91="En tiempo",1,0)</f>
        <v>0</v>
      </c>
      <c r="C92" s="14">
        <f t="shared" si="0"/>
        <v>0.5</v>
      </c>
      <c r="D92" s="14">
        <f>IF('RNV 02 2025'!G91="Acepta", 1, IF('RNV 02 2025'!G91="Rechaza", 0.5, IF(ISBLANK('RNV 02 2025'!G91), 0, )))</f>
        <v>1</v>
      </c>
      <c r="E92" s="14">
        <f>IF('RNV 02 2025'!I91="Se señala",1,0)</f>
        <v>1</v>
      </c>
      <c r="F92" s="14">
        <f t="shared" si="1"/>
        <v>1</v>
      </c>
      <c r="G92" s="14">
        <f>IF('RNV 02 2025'!L91="Implementadas", 1, IF('RNV 02 2025'!L91="Parcialmente implementadas", 0.5, IF('RNV 02 2025'!L91="No implementadas", 0,"0" )))</f>
        <v>0.5</v>
      </c>
    </row>
    <row r="93" spans="1:7" ht="15.75" customHeight="1" x14ac:dyDescent="0.25">
      <c r="A93" s="14">
        <f>IF(LEN('RNV 02 2025'!G92)&gt;0, 1, 0)</f>
        <v>1</v>
      </c>
      <c r="B93" s="14">
        <f>IF('RNV 02 2025'!J92="En tiempo",1,0)</f>
        <v>1</v>
      </c>
      <c r="C93" s="14">
        <f t="shared" si="0"/>
        <v>1</v>
      </c>
      <c r="D93" s="14">
        <f>IF('RNV 02 2025'!G92="Acepta", 1, IF('RNV 02 2025'!G92="Rechaza", 0.5, IF(ISBLANK('RNV 02 2025'!G92), 0, )))</f>
        <v>1</v>
      </c>
      <c r="E93" s="14">
        <f>IF('RNV 02 2025'!I92="Se señala",1,0)</f>
        <v>1</v>
      </c>
      <c r="F93" s="14">
        <f t="shared" si="1"/>
        <v>1</v>
      </c>
      <c r="G93" s="14" t="str">
        <f>IF('RNV 02 2025'!L92="Implementadas", 1, IF('RNV 02 2025'!L92="Parcialmente implementadas", 0.5, IF('RNV 02 2025'!L92="No implementadas", 0,"0" )))</f>
        <v>0</v>
      </c>
    </row>
    <row r="94" spans="1:7" ht="15.75" customHeight="1" x14ac:dyDescent="0.25">
      <c r="A94" s="14">
        <f>IF(LEN('RNV 02 2025'!G93)&gt;0, 1, 0)</f>
        <v>1</v>
      </c>
      <c r="B94" s="14">
        <f>IF('RNV 02 2025'!J93="En tiempo",1,0)</f>
        <v>1</v>
      </c>
      <c r="C94" s="14">
        <f t="shared" si="0"/>
        <v>1</v>
      </c>
      <c r="D94" s="14">
        <f>IF('RNV 02 2025'!G93="Acepta", 1, IF('RNV 02 2025'!G93="Rechaza", 0.5, IF(ISBLANK('RNV 02 2025'!G93), 0, )))</f>
        <v>1</v>
      </c>
      <c r="E94" s="14">
        <f>IF('RNV 02 2025'!I93="Se señala",1,0)</f>
        <v>1</v>
      </c>
      <c r="F94" s="14">
        <f t="shared" si="1"/>
        <v>1</v>
      </c>
      <c r="G94" s="14">
        <f>IF('RNV 02 2025'!L93="Implementadas", 1, IF('RNV 02 2025'!L93="Parcialmente implementadas", 0.5, IF('RNV 02 2025'!L93="No implementadas", 0,"0" )))</f>
        <v>1</v>
      </c>
    </row>
    <row r="95" spans="1:7" ht="15.75" customHeight="1" x14ac:dyDescent="0.25">
      <c r="A95" s="14">
        <f>IF(LEN('RNV 02 2025'!G94)&gt;0, 1, 0)</f>
        <v>0</v>
      </c>
      <c r="B95" s="14">
        <f>IF('RNV 02 2025'!J94="En tiempo",1,0)</f>
        <v>0</v>
      </c>
      <c r="C95" s="14">
        <f t="shared" si="0"/>
        <v>0</v>
      </c>
      <c r="D95" s="14">
        <f>IF('RNV 02 2025'!G94="Acepta", 1, IF('RNV 02 2025'!G94="Rechaza", 0.5, IF(ISBLANK('RNV 02 2025'!G94), 0, )))</f>
        <v>0</v>
      </c>
      <c r="E95" s="14">
        <f>IF('RNV 02 2025'!I94="Se señala",1,0)</f>
        <v>0</v>
      </c>
      <c r="F95" s="14">
        <f t="shared" si="1"/>
        <v>0</v>
      </c>
      <c r="G95" s="14" t="str">
        <f>IF('RNV 02 2025'!L94="Implementadas", 1, IF('RNV 02 2025'!L94="Parcialmente implementadas", 0.5, IF('RNV 02 2025'!L94="No implementadas", 0,"0" )))</f>
        <v>0</v>
      </c>
    </row>
    <row r="96" spans="1:7" ht="15.75" customHeight="1" x14ac:dyDescent="0.25">
      <c r="A96" s="14">
        <f>IF(LEN('RNV 02 2025'!G95)&gt;0, 1, 0)</f>
        <v>0</v>
      </c>
      <c r="B96" s="14">
        <f>IF('RNV 02 2025'!J95="En tiempo",1,0)</f>
        <v>0</v>
      </c>
      <c r="C96" s="14">
        <f t="shared" si="0"/>
        <v>0</v>
      </c>
      <c r="D96" s="14">
        <f>IF('RNV 02 2025'!G95="Acepta", 1, IF('RNV 02 2025'!G95="Rechaza", 0.5, IF(ISBLANK('RNV 02 2025'!G95), 0, )))</f>
        <v>0</v>
      </c>
      <c r="E96" s="14">
        <f>IF('RNV 02 2025'!I95="Se señala",1,0)</f>
        <v>0</v>
      </c>
      <c r="F96" s="14">
        <f t="shared" si="1"/>
        <v>0</v>
      </c>
      <c r="G96" s="14" t="str">
        <f>IF('RNV 02 2025'!L95="Implementadas", 1, IF('RNV 02 2025'!L95="Parcialmente implementadas", 0.5, IF('RNV 02 2025'!L95="No implementadas", 0,"0" )))</f>
        <v>0</v>
      </c>
    </row>
    <row r="97" spans="1:7" ht="15.75" customHeight="1" x14ac:dyDescent="0.25">
      <c r="A97" s="14">
        <f>IF(LEN('RNV 02 2025'!G96)&gt;0, 1, 0)</f>
        <v>0</v>
      </c>
      <c r="B97" s="14">
        <f>IF('RNV 02 2025'!J96="En tiempo",1,0)</f>
        <v>0</v>
      </c>
      <c r="C97" s="14">
        <f t="shared" si="0"/>
        <v>0</v>
      </c>
      <c r="D97" s="14">
        <f>IF('RNV 02 2025'!G96="Acepta", 1, IF('RNV 02 2025'!G96="Rechaza", 0.5, IF(ISBLANK('RNV 02 2025'!G96), 0, )))</f>
        <v>0</v>
      </c>
      <c r="E97" s="14">
        <f>IF('RNV 02 2025'!I96="Se señala",1,0)</f>
        <v>0</v>
      </c>
      <c r="F97" s="14">
        <f t="shared" si="1"/>
        <v>0</v>
      </c>
      <c r="G97" s="14" t="str">
        <f>IF('RNV 02 2025'!L96="Implementadas", 1, IF('RNV 02 2025'!L96="Parcialmente implementadas", 0.5, IF('RNV 02 2025'!L96="No implementadas", 0,"0" )))</f>
        <v>0</v>
      </c>
    </row>
    <row r="98" spans="1:7" ht="15.75" customHeight="1" x14ac:dyDescent="0.25">
      <c r="A98" s="14">
        <f>IF(LEN('RNV 02 2025'!G97)&gt;0, 1, 0)</f>
        <v>0</v>
      </c>
      <c r="B98" s="14">
        <f>IF('RNV 02 2025'!J97="En tiempo",1,0)</f>
        <v>0</v>
      </c>
      <c r="C98" s="14">
        <f t="shared" si="0"/>
        <v>0</v>
      </c>
      <c r="D98" s="14">
        <f>IF('RNV 02 2025'!G97="Acepta", 1, IF('RNV 02 2025'!G97="Rechaza", 0.5, IF(ISBLANK('RNV 02 2025'!G97), 0, )))</f>
        <v>0</v>
      </c>
      <c r="E98" s="14">
        <f>IF('RNV 02 2025'!I97="Se señala",1,0)</f>
        <v>0</v>
      </c>
      <c r="F98" s="14">
        <f t="shared" si="1"/>
        <v>0</v>
      </c>
      <c r="G98" s="14" t="str">
        <f>IF('RNV 02 2025'!L97="Implementadas", 1, IF('RNV 02 2025'!L97="Parcialmente implementadas", 0.5, IF('RNV 02 2025'!L97="No implementadas", 0,"0" )))</f>
        <v>0</v>
      </c>
    </row>
    <row r="99" spans="1:7" ht="15.75" customHeight="1" x14ac:dyDescent="0.25">
      <c r="A99" s="14">
        <f>IF(LEN('RNV 02 2025'!G98)&gt;0, 1, 0)</f>
        <v>1</v>
      </c>
      <c r="B99" s="14">
        <f>IF('RNV 02 2025'!J98="En tiempo",1,0)</f>
        <v>0</v>
      </c>
      <c r="C99" s="14">
        <f t="shared" si="0"/>
        <v>0.5</v>
      </c>
      <c r="D99" s="14">
        <f>IF('RNV 02 2025'!G98="Acepta", 1, IF('RNV 02 2025'!G98="Rechaza", 0.5, IF(ISBLANK('RNV 02 2025'!G98), 0, )))</f>
        <v>1</v>
      </c>
      <c r="E99" s="14">
        <f>IF('RNV 02 2025'!I98="Se señala",1,0)</f>
        <v>1</v>
      </c>
      <c r="F99" s="14">
        <f t="shared" si="1"/>
        <v>1</v>
      </c>
      <c r="G99" s="14" t="str">
        <f>IF('RNV 02 2025'!L98="Implementadas", 1, IF('RNV 02 2025'!L98="Parcialmente implementadas", 0.5, IF('RNV 02 2025'!L98="No implementadas", 0,"0" )))</f>
        <v>0</v>
      </c>
    </row>
    <row r="100" spans="1:7" ht="15.75" customHeight="1" x14ac:dyDescent="0.25">
      <c r="A100" s="14">
        <f>IF(LEN('RNV 02 2025'!G99)&gt;0, 1, 0)</f>
        <v>0</v>
      </c>
      <c r="B100" s="14">
        <f>IF('RNV 02 2025'!J99="En tiempo",1,0)</f>
        <v>0</v>
      </c>
      <c r="C100" s="14">
        <f t="shared" si="0"/>
        <v>0</v>
      </c>
      <c r="D100" s="14">
        <f>IF('RNV 02 2025'!G99="Acepta", 1, IF('RNV 02 2025'!G99="Rechaza", 0.5, IF(ISBLANK('RNV 02 2025'!G99), 0, )))</f>
        <v>0</v>
      </c>
      <c r="E100" s="14">
        <f>IF('RNV 02 2025'!I99="Se señala",1,0)</f>
        <v>0</v>
      </c>
      <c r="F100" s="14">
        <f t="shared" si="1"/>
        <v>0</v>
      </c>
      <c r="G100" s="14" t="str">
        <f>IF('RNV 02 2025'!L99="Implementadas", 1, IF('RNV 02 2025'!L99="Parcialmente implementadas", 0.5, IF('RNV 02 2025'!L99="No implementadas", 0,"0" )))</f>
        <v>0</v>
      </c>
    </row>
    <row r="101" spans="1:7" ht="15.75" customHeight="1" x14ac:dyDescent="0.25">
      <c r="A101" s="14">
        <f>IF(LEN('RNV 02 2025'!G100)&gt;0, 1, 0)</f>
        <v>0</v>
      </c>
      <c r="B101" s="14">
        <f>IF('RNV 02 2025'!J100="En tiempo",1,0)</f>
        <v>0</v>
      </c>
      <c r="C101" s="14">
        <f t="shared" si="0"/>
        <v>0</v>
      </c>
      <c r="D101" s="14">
        <f>IF('RNV 02 2025'!G100="Acepta", 1, IF('RNV 02 2025'!G100="Rechaza", 0.5, IF(ISBLANK('RNV 02 2025'!G100), 0, )))</f>
        <v>0</v>
      </c>
      <c r="E101" s="14">
        <f>IF('RNV 02 2025'!I100="Se señala",1,0)</f>
        <v>0</v>
      </c>
      <c r="F101" s="14">
        <f t="shared" si="1"/>
        <v>0</v>
      </c>
      <c r="G101" s="14" t="str">
        <f>IF('RNV 02 2025'!L100="Implementadas", 1, IF('RNV 02 2025'!L100="Parcialmente implementadas", 0.5, IF('RNV 02 2025'!L100="No implementadas", 0,"0" )))</f>
        <v>0</v>
      </c>
    </row>
    <row r="102" spans="1:7" ht="15.75" customHeight="1" x14ac:dyDescent="0.25">
      <c r="A102" s="14">
        <f>IF(LEN('RNV 02 2025'!G101)&gt;0, 1, 0)</f>
        <v>0</v>
      </c>
      <c r="B102" s="14">
        <f>IF('RNV 02 2025'!J101="En tiempo",1,0)</f>
        <v>0</v>
      </c>
      <c r="C102" s="14">
        <f t="shared" si="0"/>
        <v>0</v>
      </c>
      <c r="D102" s="14">
        <f>IF('RNV 02 2025'!G101="Acepta", 1, IF('RNV 02 2025'!G101="Rechaza", 0.5, IF(ISBLANK('RNV 02 2025'!G101), 0, )))</f>
        <v>0</v>
      </c>
      <c r="E102" s="14">
        <f>IF('RNV 02 2025'!I101="Se señala",1,0)</f>
        <v>0</v>
      </c>
      <c r="F102" s="14">
        <f t="shared" si="1"/>
        <v>0</v>
      </c>
      <c r="G102" s="14" t="str">
        <f>IF('RNV 02 2025'!L101="Implementadas", 1, IF('RNV 02 2025'!L101="Parcialmente implementadas", 0.5, IF('RNV 02 2025'!L101="No implementadas", 0,"0" )))</f>
        <v>0</v>
      </c>
    </row>
    <row r="103" spans="1:7" ht="15.75" customHeight="1" x14ac:dyDescent="0.25">
      <c r="A103" s="14">
        <f>IF(LEN('RNV 02 2025'!G102)&gt;0, 1, 0)</f>
        <v>1</v>
      </c>
      <c r="B103" s="14">
        <f>IF('RNV 02 2025'!J102="En tiempo",1,0)</f>
        <v>0</v>
      </c>
      <c r="C103" s="14">
        <f t="shared" si="0"/>
        <v>0.5</v>
      </c>
      <c r="D103" s="14">
        <f>IF('RNV 02 2025'!G102="Acepta", 1, IF('RNV 02 2025'!G102="Rechaza", 0.5, IF(ISBLANK('RNV 02 2025'!G102), 0, )))</f>
        <v>1</v>
      </c>
      <c r="E103" s="14">
        <f>IF('RNV 02 2025'!I102="Se señala",1,0)</f>
        <v>1</v>
      </c>
      <c r="F103" s="14">
        <f t="shared" si="1"/>
        <v>1</v>
      </c>
      <c r="G103" s="14">
        <f>IF('RNV 02 2025'!L102="Implementadas", 1, IF('RNV 02 2025'!L102="Parcialmente implementadas", 0.5, IF('RNV 02 2025'!L102="No implementadas", 0,"0" )))</f>
        <v>0.5</v>
      </c>
    </row>
    <row r="104" spans="1:7" ht="15.75" customHeight="1" x14ac:dyDescent="0.25">
      <c r="A104" s="14">
        <f>IF(LEN('RNV 02 2025'!G103)&gt;0, 1, 0)</f>
        <v>1</v>
      </c>
      <c r="B104" s="14">
        <f>IF('RNV 02 2025'!J103="En tiempo",1,0)</f>
        <v>0</v>
      </c>
      <c r="C104" s="14">
        <f t="shared" si="0"/>
        <v>0.5</v>
      </c>
      <c r="D104" s="14">
        <f>IF('RNV 02 2025'!G103="Acepta", 1, IF('RNV 02 2025'!G103="Rechaza", 0.5, IF(ISBLANK('RNV 02 2025'!G103), 0, )))</f>
        <v>1</v>
      </c>
      <c r="E104" s="14">
        <f>IF('RNV 02 2025'!I103="Se señala",1,0)</f>
        <v>1</v>
      </c>
      <c r="F104" s="14">
        <f t="shared" si="1"/>
        <v>1</v>
      </c>
      <c r="G104" s="14">
        <f>IF('RNV 02 2025'!L103="Implementadas", 1, IF('RNV 02 2025'!L103="Parcialmente implementadas", 0.5, IF('RNV 02 2025'!L103="No implementadas", 0,"0" )))</f>
        <v>0.5</v>
      </c>
    </row>
    <row r="105" spans="1:7" ht="15.75" customHeight="1" x14ac:dyDescent="0.25">
      <c r="A105" s="14">
        <f>IF(LEN('RNV 02 2025'!G104)&gt;0, 1, 0)</f>
        <v>1</v>
      </c>
      <c r="B105" s="14">
        <f>IF('RNV 02 2025'!J104="En tiempo",1,0)</f>
        <v>1</v>
      </c>
      <c r="C105" s="14">
        <f t="shared" si="0"/>
        <v>1</v>
      </c>
      <c r="D105" s="14">
        <f>IF('RNV 02 2025'!G104="Acepta", 1, IF('RNV 02 2025'!G104="Rechaza", 0.5, IF(ISBLANK('RNV 02 2025'!G104), 0, )))</f>
        <v>1</v>
      </c>
      <c r="E105" s="14">
        <f>IF('RNV 02 2025'!I104="Se señala",1,0)</f>
        <v>1</v>
      </c>
      <c r="F105" s="14">
        <f t="shared" si="1"/>
        <v>1</v>
      </c>
      <c r="G105" s="14">
        <f>IF('RNV 02 2025'!L104="Implementadas", 1, IF('RNV 02 2025'!L104="Parcialmente implementadas", 0.5, IF('RNV 02 2025'!L104="No implementadas", 0,"0" )))</f>
        <v>0.5</v>
      </c>
    </row>
    <row r="106" spans="1:7" ht="15.75" customHeight="1" x14ac:dyDescent="0.25">
      <c r="A106" s="14">
        <f>IF(LEN('RNV 02 2025'!G105)&gt;0, 1, 0)</f>
        <v>0</v>
      </c>
      <c r="B106" s="14">
        <f>IF('RNV 02 2025'!J105="En tiempo",1,0)</f>
        <v>0</v>
      </c>
      <c r="C106" s="14">
        <f t="shared" si="0"/>
        <v>0</v>
      </c>
      <c r="D106" s="14">
        <f>IF('RNV 02 2025'!G105="Acepta", 1, IF('RNV 02 2025'!G105="Rechaza", 0.5, IF(ISBLANK('RNV 02 2025'!G105), 0, )))</f>
        <v>0</v>
      </c>
      <c r="E106" s="14">
        <f>IF('RNV 02 2025'!I105="Se señala",1,0)</f>
        <v>0</v>
      </c>
      <c r="F106" s="14">
        <f t="shared" si="1"/>
        <v>0</v>
      </c>
      <c r="G106" s="14" t="str">
        <f>IF('RNV 02 2025'!L105="Implementadas", 1, IF('RNV 02 2025'!L105="Parcialmente implementadas", 0.5, IF('RNV 02 2025'!L105="No implementadas", 0,"0" )))</f>
        <v>0</v>
      </c>
    </row>
    <row r="107" spans="1:7" ht="15.75" customHeight="1" x14ac:dyDescent="0.25">
      <c r="A107" s="14">
        <f>IF(LEN('RNV 02 2025'!G106)&gt;0, 1, 0)</f>
        <v>0</v>
      </c>
      <c r="B107" s="14">
        <f>IF('RNV 02 2025'!J106="En tiempo",1,0)</f>
        <v>0</v>
      </c>
      <c r="C107" s="14">
        <f t="shared" si="0"/>
        <v>0</v>
      </c>
      <c r="D107" s="14">
        <f>IF('RNV 02 2025'!G106="Acepta", 1, IF('RNV 02 2025'!G106="Rechaza", 0.5, IF(ISBLANK('RNV 02 2025'!G106), 0, )))</f>
        <v>0</v>
      </c>
      <c r="E107" s="14">
        <f>IF('RNV 02 2025'!I106="Se señala",1,0)</f>
        <v>0</v>
      </c>
      <c r="F107" s="14">
        <f t="shared" si="1"/>
        <v>0</v>
      </c>
      <c r="G107" s="14" t="str">
        <f>IF('RNV 02 2025'!L106="Implementadas", 1, IF('RNV 02 2025'!L106="Parcialmente implementadas", 0.5, IF('RNV 02 2025'!L106="No implementadas", 0,"0" )))</f>
        <v>0</v>
      </c>
    </row>
    <row r="108" spans="1:7" ht="15.75" customHeight="1" x14ac:dyDescent="0.25">
      <c r="A108" s="14">
        <f>IF(LEN('RNV 02 2025'!G107)&gt;0, 1, 0)</f>
        <v>0</v>
      </c>
      <c r="B108" s="14">
        <f>IF('RNV 02 2025'!J107="En tiempo",1,0)</f>
        <v>0</v>
      </c>
      <c r="C108" s="14">
        <f t="shared" si="0"/>
        <v>0</v>
      </c>
      <c r="D108" s="14">
        <f>IF('RNV 02 2025'!G107="Acepta", 1, IF('RNV 02 2025'!G107="Rechaza", 0.5, IF(ISBLANK('RNV 02 2025'!G107), 0, )))</f>
        <v>0</v>
      </c>
      <c r="E108" s="14">
        <f>IF('RNV 02 2025'!I107="Se señala",1,0)</f>
        <v>0</v>
      </c>
      <c r="F108" s="14">
        <f t="shared" si="1"/>
        <v>0</v>
      </c>
      <c r="G108" s="14" t="str">
        <f>IF('RNV 02 2025'!L107="Implementadas", 1, IF('RNV 02 2025'!L107="Parcialmente implementadas", 0.5, IF('RNV 02 2025'!L107="No implementadas", 0,"0" )))</f>
        <v>0</v>
      </c>
    </row>
    <row r="109" spans="1:7" ht="15.75" customHeight="1" x14ac:dyDescent="0.25">
      <c r="A109" s="14">
        <f>IF(LEN('RNV 02 2025'!G108)&gt;0, 1, 0)</f>
        <v>0</v>
      </c>
      <c r="B109" s="14">
        <f>IF('RNV 02 2025'!J108="En tiempo",1,0)</f>
        <v>0</v>
      </c>
      <c r="C109" s="14">
        <f t="shared" si="0"/>
        <v>0</v>
      </c>
      <c r="D109" s="14">
        <f>IF('RNV 02 2025'!G108="Acepta", 1, IF('RNV 02 2025'!G108="Rechaza", 0.5, IF(ISBLANK('RNV 02 2025'!G108), 0, )))</f>
        <v>0</v>
      </c>
      <c r="E109" s="14">
        <f>IF('RNV 02 2025'!I108="Se señala",1,0)</f>
        <v>0</v>
      </c>
      <c r="F109" s="14">
        <f t="shared" si="1"/>
        <v>0</v>
      </c>
      <c r="G109" s="14" t="str">
        <f>IF('RNV 02 2025'!L108="Implementadas", 1, IF('RNV 02 2025'!L108="Parcialmente implementadas", 0.5, IF('RNV 02 2025'!L108="No implementadas", 0,"0" )))</f>
        <v>0</v>
      </c>
    </row>
    <row r="110" spans="1:7" ht="15.75" customHeight="1" x14ac:dyDescent="0.25">
      <c r="A110" s="14">
        <f>IF(LEN('RNV 02 2025'!G109)&gt;0, 1, 0)</f>
        <v>0</v>
      </c>
      <c r="B110" s="14">
        <f>IF('RNV 02 2025'!J109="En tiempo",1,0)</f>
        <v>0</v>
      </c>
      <c r="C110" s="14">
        <f t="shared" si="0"/>
        <v>0</v>
      </c>
      <c r="D110" s="14">
        <f>IF('RNV 02 2025'!G109="Acepta", 1, IF('RNV 02 2025'!G109="Rechaza", 0.5, IF(ISBLANK('RNV 02 2025'!G109), 0, )))</f>
        <v>0</v>
      </c>
      <c r="E110" s="14">
        <f>IF('RNV 02 2025'!I109="Se señala",1,0)</f>
        <v>0</v>
      </c>
      <c r="F110" s="14">
        <f t="shared" si="1"/>
        <v>0</v>
      </c>
      <c r="G110" s="14" t="str">
        <f>IF('RNV 02 2025'!L109="Implementadas", 1, IF('RNV 02 2025'!L109="Parcialmente implementadas", 0.5, IF('RNV 02 2025'!L109="No implementadas", 0,"0" )))</f>
        <v>0</v>
      </c>
    </row>
    <row r="111" spans="1:7" ht="15.75" customHeight="1" x14ac:dyDescent="0.25">
      <c r="A111" s="14">
        <f>IF(LEN('RNV 02 2025'!G110)&gt;0, 1, 0)</f>
        <v>0</v>
      </c>
      <c r="B111" s="14">
        <f>IF('RNV 02 2025'!J110="En tiempo",1,0)</f>
        <v>0</v>
      </c>
      <c r="C111" s="14">
        <f t="shared" si="0"/>
        <v>0</v>
      </c>
      <c r="D111" s="14">
        <f>IF('RNV 02 2025'!G110="Acepta", 1, IF('RNV 02 2025'!G110="Rechaza", 0.5, IF(ISBLANK('RNV 02 2025'!G110), 0, )))</f>
        <v>0</v>
      </c>
      <c r="E111" s="14">
        <f>IF('RNV 02 2025'!I110="Se señala",1,0)</f>
        <v>0</v>
      </c>
      <c r="F111" s="14">
        <f t="shared" si="1"/>
        <v>0</v>
      </c>
      <c r="G111" s="14" t="str">
        <f>IF('RNV 02 2025'!L110="Implementadas", 1, IF('RNV 02 2025'!L110="Parcialmente implementadas", 0.5, IF('RNV 02 2025'!L110="No implementadas", 0,"0" )))</f>
        <v>0</v>
      </c>
    </row>
    <row r="112" spans="1:7" ht="15.75" customHeight="1" x14ac:dyDescent="0.25">
      <c r="A112" s="14">
        <f>IF(LEN('RNV 02 2025'!G111)&gt;0, 1, 0)</f>
        <v>0</v>
      </c>
      <c r="B112" s="14">
        <f>IF('RNV 02 2025'!J111="En tiempo",1,0)</f>
        <v>0</v>
      </c>
      <c r="C112" s="14">
        <f t="shared" si="0"/>
        <v>0</v>
      </c>
      <c r="D112" s="14">
        <f>IF('RNV 02 2025'!G111="Acepta", 1, IF('RNV 02 2025'!G111="Rechaza", 0.5, IF(ISBLANK('RNV 02 2025'!G111), 0, )))</f>
        <v>0</v>
      </c>
      <c r="E112" s="14">
        <f>IF('RNV 02 2025'!I111="Se señala",1,0)</f>
        <v>0</v>
      </c>
      <c r="F112" s="14">
        <f t="shared" si="1"/>
        <v>0</v>
      </c>
      <c r="G112" s="14" t="str">
        <f>IF('RNV 02 2025'!L111="Implementadas", 1, IF('RNV 02 2025'!L111="Parcialmente implementadas", 0.5, IF('RNV 02 2025'!L111="No implementadas", 0,"0" )))</f>
        <v>0</v>
      </c>
    </row>
    <row r="113" spans="1:7" ht="15.75" customHeight="1" x14ac:dyDescent="0.25">
      <c r="A113" s="14">
        <f>IF(LEN('RNV 02 2025'!G112)&gt;0, 1, 0)</f>
        <v>1</v>
      </c>
      <c r="B113" s="14">
        <f>IF('RNV 02 2025'!J112="En tiempo",1,0)</f>
        <v>0</v>
      </c>
      <c r="C113" s="14">
        <f t="shared" si="0"/>
        <v>0.5</v>
      </c>
      <c r="D113" s="14">
        <f>IF('RNV 02 2025'!G112="Acepta", 1, IF('RNV 02 2025'!G112="Rechaza", 0.5, IF(ISBLANK('RNV 02 2025'!G112), 0, )))</f>
        <v>1</v>
      </c>
      <c r="E113" s="14">
        <f>IF('RNV 02 2025'!I112="Se señala",1,0)</f>
        <v>1</v>
      </c>
      <c r="F113" s="14">
        <f t="shared" si="1"/>
        <v>1</v>
      </c>
      <c r="G113" s="14" t="str">
        <f>IF('RNV 02 2025'!L112="Implementadas", 1, IF('RNV 02 2025'!L112="Parcialmente implementadas", 0.5, IF('RNV 02 2025'!L112="No implementadas", 0,"0" )))</f>
        <v>0</v>
      </c>
    </row>
    <row r="114" spans="1:7" ht="15.75" customHeight="1" x14ac:dyDescent="0.25">
      <c r="A114" s="14">
        <f>IF(LEN('RNV 02 2025'!G113)&gt;0, 1, 0)</f>
        <v>0</v>
      </c>
      <c r="B114" s="14">
        <f>IF('RNV 02 2025'!J113="En tiempo",1,0)</f>
        <v>0</v>
      </c>
      <c r="C114" s="14">
        <f t="shared" si="0"/>
        <v>0</v>
      </c>
      <c r="D114" s="14">
        <f>IF('RNV 02 2025'!G113="Acepta", 1, IF('RNV 02 2025'!G113="Rechaza", 0.5, IF(ISBLANK('RNV 02 2025'!G113), 0, )))</f>
        <v>0</v>
      </c>
      <c r="E114" s="14">
        <f>IF('RNV 02 2025'!I113="Se señala",1,0)</f>
        <v>0</v>
      </c>
      <c r="F114" s="14">
        <f t="shared" si="1"/>
        <v>0</v>
      </c>
      <c r="G114" s="14" t="str">
        <f>IF('RNV 02 2025'!L113="Implementadas", 1, IF('RNV 02 2025'!L113="Parcialmente implementadas", 0.5, IF('RNV 02 2025'!L113="No implementadas", 0,"0" )))</f>
        <v>0</v>
      </c>
    </row>
    <row r="115" spans="1:7" ht="15.75" customHeight="1" x14ac:dyDescent="0.25">
      <c r="A115" s="14">
        <f>IF(LEN('RNV 02 2025'!G114)&gt;0, 1, 0)</f>
        <v>1</v>
      </c>
      <c r="B115" s="14">
        <f>IF('RNV 02 2025'!J114="En tiempo",1,0)</f>
        <v>0</v>
      </c>
      <c r="C115" s="14">
        <f t="shared" si="0"/>
        <v>0.5</v>
      </c>
      <c r="D115" s="14">
        <f>IF('RNV 02 2025'!G114="Acepta", 1, IF('RNV 02 2025'!G114="Rechaza", 0.5, IF(ISBLANK('RNV 02 2025'!G114), 0, )))</f>
        <v>1</v>
      </c>
      <c r="E115" s="14">
        <f>IF('RNV 02 2025'!I114="Se señala",1,0)</f>
        <v>1</v>
      </c>
      <c r="F115" s="14">
        <f t="shared" si="1"/>
        <v>1</v>
      </c>
      <c r="G115" s="14">
        <f>IF('RNV 02 2025'!L114="Implementadas", 1, IF('RNV 02 2025'!L114="Parcialmente implementadas", 0.5, IF('RNV 02 2025'!L114="No implementadas", 0,"0" )))</f>
        <v>0.5</v>
      </c>
    </row>
    <row r="116" spans="1:7" ht="15.75" customHeight="1" x14ac:dyDescent="0.25">
      <c r="A116" s="14">
        <f>IF(LEN('RNV 02 2025'!G115)&gt;0, 1, 0)</f>
        <v>1</v>
      </c>
      <c r="B116" s="14">
        <f>IF('RNV 02 2025'!J115="En tiempo",1,0)</f>
        <v>1</v>
      </c>
      <c r="C116" s="14">
        <f t="shared" si="0"/>
        <v>1</v>
      </c>
      <c r="D116" s="14">
        <f>IF('RNV 02 2025'!G115="Acepta", 1, IF('RNV 02 2025'!G115="Rechaza", 0.5, IF(ISBLANK('RNV 02 2025'!G115), 0, )))</f>
        <v>1</v>
      </c>
      <c r="E116" s="14">
        <f>IF('RNV 02 2025'!I115="Se señala",1,0)</f>
        <v>1</v>
      </c>
      <c r="F116" s="14">
        <f t="shared" si="1"/>
        <v>1</v>
      </c>
      <c r="G116" s="14">
        <f>IF('RNV 02 2025'!L115="Implementadas", 1, IF('RNV 02 2025'!L115="Parcialmente implementadas", 0.5, IF('RNV 02 2025'!L115="No implementadas", 0,"0" )))</f>
        <v>0.5</v>
      </c>
    </row>
    <row r="117" spans="1:7" ht="15.75" customHeight="1" x14ac:dyDescent="0.25">
      <c r="A117" s="14">
        <f>IF(LEN('RNV 02 2025'!G116)&gt;0, 1, 0)</f>
        <v>1</v>
      </c>
      <c r="B117" s="14">
        <f>IF('RNV 02 2025'!J116="En tiempo",1,0)</f>
        <v>1</v>
      </c>
      <c r="C117" s="14">
        <f t="shared" si="0"/>
        <v>1</v>
      </c>
      <c r="D117" s="14">
        <f>IF('RNV 02 2025'!G116="Acepta", 1, IF('RNV 02 2025'!G116="Rechaza", 0.5, IF(ISBLANK('RNV 02 2025'!G116), 0, )))</f>
        <v>1</v>
      </c>
      <c r="E117" s="14">
        <f>IF('RNV 02 2025'!I116="Se señala",1,0)</f>
        <v>1</v>
      </c>
      <c r="F117" s="14">
        <f t="shared" si="1"/>
        <v>1</v>
      </c>
      <c r="G117" s="14" t="str">
        <f>IF('RNV 02 2025'!L116="Implementadas", 1, IF('RNV 02 2025'!L116="Parcialmente implementadas", 0.5, IF('RNV 02 2025'!L116="No implementadas", 0,"0" )))</f>
        <v>0</v>
      </c>
    </row>
    <row r="118" spans="1:7" ht="15.75" customHeight="1" x14ac:dyDescent="0.25">
      <c r="A118" s="14">
        <f>IF(LEN('RNV 02 2025'!G117)&gt;0, 1, 0)</f>
        <v>0</v>
      </c>
      <c r="B118" s="14">
        <f>IF('RNV 02 2025'!J117="En tiempo",1,0)</f>
        <v>0</v>
      </c>
      <c r="C118" s="14">
        <f t="shared" si="0"/>
        <v>0</v>
      </c>
      <c r="D118" s="14">
        <f>IF('RNV 02 2025'!G117="Acepta", 1, IF('RNV 02 2025'!G117="Rechaza", 0.5, IF(ISBLANK('RNV 02 2025'!G117), 0, )))</f>
        <v>0</v>
      </c>
      <c r="E118" s="14">
        <f>IF('RNV 02 2025'!I117="Se señala",1,0)</f>
        <v>0</v>
      </c>
      <c r="F118" s="14">
        <f t="shared" si="1"/>
        <v>0</v>
      </c>
      <c r="G118" s="14" t="str">
        <f>IF('RNV 02 2025'!L117="Implementadas", 1, IF('RNV 02 2025'!L117="Parcialmente implementadas", 0.5, IF('RNV 02 2025'!L117="No implementadas", 0,"0" )))</f>
        <v>0</v>
      </c>
    </row>
    <row r="119" spans="1:7" ht="15.75" customHeight="1" x14ac:dyDescent="0.25">
      <c r="A119" s="14">
        <f>IF(LEN('RNV 02 2025'!G118)&gt;0, 1, 0)</f>
        <v>1</v>
      </c>
      <c r="B119" s="14">
        <f>IF('RNV 02 2025'!J118="En tiempo",1,0)</f>
        <v>0</v>
      </c>
      <c r="C119" s="14">
        <f t="shared" si="0"/>
        <v>0.5</v>
      </c>
      <c r="D119" s="14">
        <f>IF('RNV 02 2025'!G118="Acepta", 1, IF('RNV 02 2025'!G118="Rechaza", 0.5, IF(ISBLANK('RNV 02 2025'!G118), 0, )))</f>
        <v>1</v>
      </c>
      <c r="E119" s="14">
        <f>IF('RNV 02 2025'!I118="Se señala",1,0)</f>
        <v>1</v>
      </c>
      <c r="F119" s="14">
        <f t="shared" si="1"/>
        <v>1</v>
      </c>
      <c r="G119" s="14">
        <f>IF('RNV 02 2025'!L118="Implementadas", 1, IF('RNV 02 2025'!L118="Parcialmente implementadas", 0.5, IF('RNV 02 2025'!L118="No implementadas", 0,"0" )))</f>
        <v>0.5</v>
      </c>
    </row>
    <row r="120" spans="1:7" ht="15.75" customHeight="1" x14ac:dyDescent="0.25">
      <c r="A120" s="14">
        <f>IF(LEN('RNV 02 2025'!G119)&gt;0, 1, 0)</f>
        <v>0</v>
      </c>
      <c r="B120" s="14">
        <f>IF('RNV 02 2025'!J119="En tiempo",1,0)</f>
        <v>0</v>
      </c>
      <c r="C120" s="14">
        <f t="shared" si="0"/>
        <v>0</v>
      </c>
      <c r="D120" s="14">
        <f>IF('RNV 02 2025'!G119="Acepta", 1, IF('RNV 02 2025'!G119="Rechaza", 0.5, IF(ISBLANK('RNV 02 2025'!G119), 0, )))</f>
        <v>0</v>
      </c>
      <c r="E120" s="14">
        <f>IF('RNV 02 2025'!I119="Se señala",1,0)</f>
        <v>0</v>
      </c>
      <c r="F120" s="14">
        <f t="shared" si="1"/>
        <v>0</v>
      </c>
      <c r="G120" s="14" t="str">
        <f>IF('RNV 02 2025'!L119="Implementadas", 1, IF('RNV 02 2025'!L119="Parcialmente implementadas", 0.5, IF('RNV 02 2025'!L119="No implementadas", 0,"0" )))</f>
        <v>0</v>
      </c>
    </row>
    <row r="121" spans="1:7" ht="15.75" customHeight="1" x14ac:dyDescent="0.25">
      <c r="A121" s="14">
        <f>IF(LEN('RNV 02 2025'!G120)&gt;0, 1, 0)</f>
        <v>0</v>
      </c>
      <c r="B121" s="14">
        <f>IF('RNV 02 2025'!J120="En tiempo",1,0)</f>
        <v>0</v>
      </c>
      <c r="C121" s="14">
        <f t="shared" si="0"/>
        <v>0</v>
      </c>
      <c r="D121" s="14">
        <f>IF('RNV 02 2025'!G120="Acepta", 1, IF('RNV 02 2025'!G120="Rechaza", 0.5, IF(ISBLANK('RNV 02 2025'!G120), 0, )))</f>
        <v>0</v>
      </c>
      <c r="E121" s="14">
        <f>IF('RNV 02 2025'!I120="Se señala",1,0)</f>
        <v>0</v>
      </c>
      <c r="F121" s="14">
        <f t="shared" si="1"/>
        <v>0</v>
      </c>
      <c r="G121" s="14" t="str">
        <f>IF('RNV 02 2025'!L120="Implementadas", 1, IF('RNV 02 2025'!L120="Parcialmente implementadas", 0.5, IF('RNV 02 2025'!L120="No implementadas", 0,"0" )))</f>
        <v>0</v>
      </c>
    </row>
    <row r="122" spans="1:7" ht="15.75" customHeight="1" x14ac:dyDescent="0.25">
      <c r="A122" s="14">
        <f>IF(LEN('RNV 02 2025'!G121)&gt;0, 1, 0)</f>
        <v>0</v>
      </c>
      <c r="B122" s="14">
        <f>IF('RNV 02 2025'!J121="En tiempo",1,0)</f>
        <v>0</v>
      </c>
      <c r="C122" s="14">
        <f t="shared" si="0"/>
        <v>0</v>
      </c>
      <c r="D122" s="14">
        <f>IF('RNV 02 2025'!G121="Acepta", 1, IF('RNV 02 2025'!G121="Rechaza", 0.5, IF(ISBLANK('RNV 02 2025'!G121), 0, )))</f>
        <v>0</v>
      </c>
      <c r="E122" s="14">
        <f>IF('RNV 02 2025'!I121="Se señala",1,0)</f>
        <v>0</v>
      </c>
      <c r="F122" s="14">
        <f t="shared" si="1"/>
        <v>0</v>
      </c>
      <c r="G122" s="14" t="str">
        <f>IF('RNV 02 2025'!L121="Implementadas", 1, IF('RNV 02 2025'!L121="Parcialmente implementadas", 0.5, IF('RNV 02 2025'!L121="No implementadas", 0,"0" )))</f>
        <v>0</v>
      </c>
    </row>
    <row r="123" spans="1:7" ht="15.75" customHeight="1" x14ac:dyDescent="0.25">
      <c r="A123" s="14">
        <f>IF(LEN('RNV 02 2025'!G122)&gt;0, 1, 0)</f>
        <v>0</v>
      </c>
      <c r="B123" s="14">
        <f>IF('RNV 02 2025'!J122="En tiempo",1,0)</f>
        <v>0</v>
      </c>
      <c r="C123" s="14">
        <f t="shared" si="0"/>
        <v>0</v>
      </c>
      <c r="D123" s="14">
        <f>IF('RNV 02 2025'!G122="Acepta", 1, IF('RNV 02 2025'!G122="Rechaza", 0.5, IF(ISBLANK('RNV 02 2025'!G122), 0, )))</f>
        <v>0</v>
      </c>
      <c r="E123" s="14">
        <f>IF('RNV 02 2025'!I122="Se señala",1,0)</f>
        <v>0</v>
      </c>
      <c r="F123" s="14">
        <f t="shared" si="1"/>
        <v>0</v>
      </c>
      <c r="G123" s="14" t="str">
        <f>IF('RNV 02 2025'!L122="Implementadas", 1, IF('RNV 02 2025'!L122="Parcialmente implementadas", 0.5, IF('RNV 02 2025'!L122="No implementadas", 0,"0" )))</f>
        <v>0</v>
      </c>
    </row>
    <row r="124" spans="1:7" ht="15.75" customHeight="1" x14ac:dyDescent="0.25">
      <c r="A124" s="14">
        <f>IF(LEN('RNV 02 2025'!G123)&gt;0, 1, 0)</f>
        <v>0</v>
      </c>
      <c r="B124" s="14">
        <f>IF('RNV 02 2025'!J123="En tiempo",1,0)</f>
        <v>0</v>
      </c>
      <c r="C124" s="14">
        <f t="shared" si="0"/>
        <v>0</v>
      </c>
      <c r="D124" s="14">
        <f>IF('RNV 02 2025'!G123="Acepta", 1, IF('RNV 02 2025'!G123="Rechaza", 0.5, IF(ISBLANK('RNV 02 2025'!G123), 0, )))</f>
        <v>0</v>
      </c>
      <c r="E124" s="14">
        <f>IF('RNV 02 2025'!I123="Se señala",1,0)</f>
        <v>0</v>
      </c>
      <c r="F124" s="14">
        <f t="shared" si="1"/>
        <v>0</v>
      </c>
      <c r="G124" s="14" t="str">
        <f>IF('RNV 02 2025'!L123="Implementadas", 1, IF('RNV 02 2025'!L123="Parcialmente implementadas", 0.5, IF('RNV 02 2025'!L123="No implementadas", 0,"0" )))</f>
        <v>0</v>
      </c>
    </row>
    <row r="125" spans="1:7" ht="15.75" customHeight="1" x14ac:dyDescent="0.25">
      <c r="A125" s="14">
        <f>IF(LEN('RNV 02 2025'!G124)&gt;0, 1, 0)</f>
        <v>1</v>
      </c>
      <c r="B125" s="14">
        <f>IF('RNV 02 2025'!J124="En tiempo",1,0)</f>
        <v>0</v>
      </c>
      <c r="C125" s="14">
        <f t="shared" si="0"/>
        <v>0.5</v>
      </c>
      <c r="D125" s="14">
        <f>IF('RNV 02 2025'!G124="Acepta", 1, IF('RNV 02 2025'!G124="Rechaza", 0.5, IF(ISBLANK('RNV 02 2025'!G124), 0, )))</f>
        <v>1</v>
      </c>
      <c r="E125" s="14">
        <f>IF('RNV 02 2025'!I124="Se señala",1,0)</f>
        <v>1</v>
      </c>
      <c r="F125" s="14">
        <f t="shared" si="1"/>
        <v>1</v>
      </c>
      <c r="G125" s="14" t="str">
        <f>IF('RNV 02 2025'!L124="Implementadas", 1, IF('RNV 02 2025'!L124="Parcialmente implementadas", 0.5, IF('RNV 02 2025'!L124="No implementadas", 0,"0" )))</f>
        <v>0</v>
      </c>
    </row>
    <row r="126" spans="1:7" ht="15.75" customHeight="1" x14ac:dyDescent="0.25">
      <c r="A126" s="14">
        <f>IF(LEN('RNV 02 2025'!G125)&gt;0, 1, 0)</f>
        <v>0</v>
      </c>
      <c r="B126" s="14">
        <f>IF('RNV 02 2025'!J125="En tiempo",1,0)</f>
        <v>0</v>
      </c>
      <c r="C126" s="14">
        <f t="shared" si="0"/>
        <v>0</v>
      </c>
      <c r="D126" s="14">
        <f>IF('RNV 02 2025'!G125="Acepta", 1, IF('RNV 02 2025'!G125="Rechaza", 0.5, IF(ISBLANK('RNV 02 2025'!G125), 0, )))</f>
        <v>0</v>
      </c>
      <c r="E126" s="14">
        <f>IF('RNV 02 2025'!I125="Se señala",1,0)</f>
        <v>0</v>
      </c>
      <c r="F126" s="14">
        <f t="shared" si="1"/>
        <v>0</v>
      </c>
      <c r="G126" s="14" t="str">
        <f>IF('RNV 02 2025'!L125="Implementadas", 1, IF('RNV 02 2025'!L125="Parcialmente implementadas", 0.5, IF('RNV 02 2025'!L125="No implementadas", 0,"0" )))</f>
        <v>0</v>
      </c>
    </row>
    <row r="127" spans="1:7" ht="15.75" customHeight="1" x14ac:dyDescent="0.25"/>
    <row r="128" spans="1:7"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70C0"/>
  </sheetPr>
  <dimension ref="A1:AD1000"/>
  <sheetViews>
    <sheetView workbookViewId="0">
      <pane ySplit="1" topLeftCell="A2" activePane="bottomLeft" state="frozen"/>
      <selection pane="bottomLeft" activeCell="E119" sqref="E119"/>
    </sheetView>
  </sheetViews>
  <sheetFormatPr baseColWidth="10" defaultColWidth="14.42578125" defaultRowHeight="15" customHeight="1" x14ac:dyDescent="0.2"/>
  <cols>
    <col min="1" max="1" width="27.5703125" style="48" customWidth="1"/>
    <col min="2" max="2" width="37.42578125" style="48" customWidth="1"/>
    <col min="3" max="3" width="22.140625" style="48" customWidth="1"/>
    <col min="4" max="4" width="24.7109375" style="48" customWidth="1"/>
    <col min="5" max="5" width="30.5703125" style="48" customWidth="1"/>
    <col min="6" max="6" width="23" style="48" customWidth="1"/>
    <col min="7" max="7" width="21.28515625" style="48" customWidth="1"/>
    <col min="8" max="8" width="29.28515625" style="48" customWidth="1"/>
    <col min="9" max="9" width="34.28515625" style="48" customWidth="1"/>
    <col min="10" max="10" width="22.28515625" style="48" customWidth="1"/>
    <col min="11" max="11" width="25.5703125" style="48" customWidth="1"/>
    <col min="12" max="12" width="20.7109375" style="48" customWidth="1"/>
    <col min="13" max="13" width="22.7109375" style="48" customWidth="1"/>
    <col min="14" max="30" width="10.7109375" style="48" customWidth="1"/>
    <col min="31" max="16384" width="14.42578125" style="48"/>
  </cols>
  <sheetData>
    <row r="1" spans="1:30" ht="14.25" x14ac:dyDescent="0.2">
      <c r="A1" s="58" t="s">
        <v>0</v>
      </c>
      <c r="B1" s="58" t="s">
        <v>1</v>
      </c>
      <c r="C1" s="58" t="s">
        <v>2</v>
      </c>
      <c r="D1" s="58" t="s">
        <v>3</v>
      </c>
      <c r="E1" s="59" t="s">
        <v>4</v>
      </c>
      <c r="F1" s="58" t="s">
        <v>5</v>
      </c>
      <c r="G1" s="58" t="s">
        <v>6</v>
      </c>
      <c r="H1" s="59" t="s">
        <v>7</v>
      </c>
      <c r="I1" s="58" t="s">
        <v>8</v>
      </c>
      <c r="J1" s="58" t="s">
        <v>9</v>
      </c>
      <c r="K1" s="58" t="s">
        <v>10</v>
      </c>
      <c r="L1" s="58" t="s">
        <v>11</v>
      </c>
      <c r="M1" s="58" t="s">
        <v>12</v>
      </c>
    </row>
    <row r="2" spans="1:30" ht="14.25" x14ac:dyDescent="0.2">
      <c r="A2" s="49" t="s">
        <v>1359</v>
      </c>
      <c r="B2" s="55" t="s">
        <v>1088</v>
      </c>
      <c r="C2" s="36">
        <v>45754</v>
      </c>
      <c r="D2" s="52" t="s">
        <v>829</v>
      </c>
      <c r="E2" s="56" t="s">
        <v>1360</v>
      </c>
      <c r="F2" s="60">
        <v>45783</v>
      </c>
      <c r="G2" s="50" t="s">
        <v>17</v>
      </c>
      <c r="H2" s="50" t="s">
        <v>1361</v>
      </c>
      <c r="I2" s="50" t="s">
        <v>19</v>
      </c>
      <c r="J2" s="50" t="s">
        <v>20</v>
      </c>
      <c r="K2" s="51"/>
      <c r="L2" s="50"/>
      <c r="M2" s="47">
        <f>('DATA 03 2025'!C3+'DATA 03 2025'!F3+'DATA 03 2025'!G3)/3</f>
        <v>0</v>
      </c>
    </row>
    <row r="3" spans="1:30" ht="14.25" x14ac:dyDescent="0.2">
      <c r="A3" s="49" t="s">
        <v>1359</v>
      </c>
      <c r="B3" s="55" t="s">
        <v>1091</v>
      </c>
      <c r="C3" s="36">
        <v>45754</v>
      </c>
      <c r="D3" s="52" t="s">
        <v>829</v>
      </c>
      <c r="E3" s="56" t="s">
        <v>1362</v>
      </c>
      <c r="F3" s="60">
        <v>45791</v>
      </c>
      <c r="G3" s="50"/>
      <c r="H3" s="50" t="s">
        <v>1093</v>
      </c>
      <c r="I3" s="50" t="s">
        <v>32</v>
      </c>
      <c r="J3" s="50" t="s">
        <v>26</v>
      </c>
      <c r="K3" s="51"/>
      <c r="L3" s="50"/>
      <c r="M3" s="47">
        <f>('DATA 03 2025'!C4+'DATA 03 2025'!F4+'DATA 03 2025'!G4)/3</f>
        <v>0</v>
      </c>
    </row>
    <row r="4" spans="1:30" ht="14.25" x14ac:dyDescent="0.2">
      <c r="A4" s="49" t="s">
        <v>1359</v>
      </c>
      <c r="B4" s="55" t="s">
        <v>1363</v>
      </c>
      <c r="C4" s="36">
        <v>45756</v>
      </c>
      <c r="D4" s="52" t="s">
        <v>829</v>
      </c>
      <c r="E4" s="56" t="s">
        <v>1364</v>
      </c>
      <c r="F4" s="61"/>
      <c r="G4" s="50"/>
      <c r="H4" s="50"/>
      <c r="I4" s="50"/>
      <c r="J4" s="50"/>
      <c r="K4" s="51"/>
      <c r="L4" s="50"/>
      <c r="M4" s="47">
        <f>('DATA 03 2025'!C5+'DATA 03 2025'!F5+'DATA 03 2025'!G5)/3</f>
        <v>0</v>
      </c>
      <c r="Y4" s="53"/>
      <c r="Z4" s="53"/>
      <c r="AA4" s="53"/>
      <c r="AB4" s="53"/>
      <c r="AC4" s="53"/>
      <c r="AD4" s="53"/>
    </row>
    <row r="5" spans="1:30" ht="14.25" x14ac:dyDescent="0.2">
      <c r="A5" s="49" t="s">
        <v>1359</v>
      </c>
      <c r="B5" s="55" t="s">
        <v>1096</v>
      </c>
      <c r="C5" s="36">
        <v>45754</v>
      </c>
      <c r="D5" s="52" t="s">
        <v>829</v>
      </c>
      <c r="E5" s="56" t="s">
        <v>1365</v>
      </c>
      <c r="F5" s="61"/>
      <c r="G5" s="50"/>
      <c r="H5" s="50"/>
      <c r="I5" s="50"/>
      <c r="J5" s="50"/>
      <c r="K5" s="51"/>
      <c r="L5" s="50"/>
      <c r="M5" s="47">
        <f>('DATA 03 2025'!C6+'DATA 03 2025'!F6+'DATA 03 2025'!G6)/3</f>
        <v>0.75</v>
      </c>
    </row>
    <row r="6" spans="1:30" ht="14.25" x14ac:dyDescent="0.2">
      <c r="A6" s="49" t="s">
        <v>1359</v>
      </c>
      <c r="B6" s="55" t="s">
        <v>1098</v>
      </c>
      <c r="C6" s="36">
        <v>45754</v>
      </c>
      <c r="D6" s="52" t="s">
        <v>829</v>
      </c>
      <c r="E6" s="56" t="s">
        <v>1366</v>
      </c>
      <c r="F6" s="60">
        <v>45777</v>
      </c>
      <c r="G6" s="50" t="s">
        <v>30</v>
      </c>
      <c r="H6" s="50" t="s">
        <v>1367</v>
      </c>
      <c r="I6" s="50" t="s">
        <v>19</v>
      </c>
      <c r="J6" s="50" t="s">
        <v>20</v>
      </c>
      <c r="K6" s="51"/>
      <c r="L6" s="50" t="s">
        <v>174</v>
      </c>
      <c r="M6" s="47">
        <f>('DATA 03 2025'!C7+'DATA 03 2025'!F7+'DATA 03 2025'!G7)/3</f>
        <v>0.83333333333333337</v>
      </c>
    </row>
    <row r="7" spans="1:30" ht="14.25" x14ac:dyDescent="0.2">
      <c r="A7" s="49" t="s">
        <v>1359</v>
      </c>
      <c r="B7" s="55" t="s">
        <v>1101</v>
      </c>
      <c r="C7" s="36">
        <v>45750</v>
      </c>
      <c r="D7" s="52" t="s">
        <v>829</v>
      </c>
      <c r="E7" s="56" t="s">
        <v>1368</v>
      </c>
      <c r="F7" s="60">
        <v>45762</v>
      </c>
      <c r="G7" s="50" t="s">
        <v>17</v>
      </c>
      <c r="H7" s="50" t="s">
        <v>1369</v>
      </c>
      <c r="I7" s="50" t="s">
        <v>19</v>
      </c>
      <c r="J7" s="50" t="s">
        <v>20</v>
      </c>
      <c r="K7" s="50"/>
      <c r="L7" s="50" t="s">
        <v>174</v>
      </c>
      <c r="M7" s="47">
        <f>('DATA 03 2025'!C8+'DATA 03 2025'!F8+'DATA 03 2025'!G8)/3</f>
        <v>0</v>
      </c>
    </row>
    <row r="8" spans="1:30" ht="14.25" x14ac:dyDescent="0.2">
      <c r="A8" s="49" t="s">
        <v>1359</v>
      </c>
      <c r="B8" s="55" t="s">
        <v>1104</v>
      </c>
      <c r="C8" s="36">
        <v>45749</v>
      </c>
      <c r="D8" s="52" t="s">
        <v>829</v>
      </c>
      <c r="E8" s="56" t="s">
        <v>1370</v>
      </c>
      <c r="F8" s="61"/>
      <c r="G8" s="50"/>
      <c r="H8" s="50"/>
      <c r="I8" s="50"/>
      <c r="J8" s="50"/>
      <c r="K8" s="51"/>
      <c r="L8" s="50"/>
      <c r="M8" s="47">
        <f>('DATA 03 2025'!C9+'DATA 03 2025'!F9+'DATA 03 2025'!G9)/3</f>
        <v>0.66666666666666663</v>
      </c>
    </row>
    <row r="9" spans="1:30" ht="14.25" x14ac:dyDescent="0.2">
      <c r="A9" s="49" t="s">
        <v>1359</v>
      </c>
      <c r="B9" s="55" t="s">
        <v>1106</v>
      </c>
      <c r="C9" s="36">
        <v>45755</v>
      </c>
      <c r="D9" s="52" t="s">
        <v>829</v>
      </c>
      <c r="E9" s="56" t="s">
        <v>1371</v>
      </c>
      <c r="F9" s="60">
        <v>45769</v>
      </c>
      <c r="G9" s="50" t="s">
        <v>17</v>
      </c>
      <c r="H9" s="50" t="s">
        <v>888</v>
      </c>
      <c r="I9" s="50" t="s">
        <v>19</v>
      </c>
      <c r="J9" s="50" t="s">
        <v>20</v>
      </c>
      <c r="K9" s="51"/>
      <c r="L9" s="50"/>
      <c r="M9" s="47">
        <f>('DATA 03 2025'!C10+'DATA 03 2025'!F10+'DATA 03 2025'!G10)/3</f>
        <v>1</v>
      </c>
    </row>
    <row r="10" spans="1:30" ht="14.25" x14ac:dyDescent="0.2">
      <c r="A10" s="49" t="s">
        <v>1359</v>
      </c>
      <c r="B10" s="55" t="s">
        <v>1109</v>
      </c>
      <c r="C10" s="36">
        <v>45754</v>
      </c>
      <c r="D10" s="52" t="s">
        <v>829</v>
      </c>
      <c r="E10" s="56" t="s">
        <v>1372</v>
      </c>
      <c r="F10" s="60">
        <v>45783</v>
      </c>
      <c r="G10" s="50" t="s">
        <v>17</v>
      </c>
      <c r="H10" s="50" t="s">
        <v>1361</v>
      </c>
      <c r="I10" s="50" t="s">
        <v>19</v>
      </c>
      <c r="J10" s="50" t="s">
        <v>20</v>
      </c>
      <c r="K10" s="51"/>
      <c r="L10" s="50" t="s">
        <v>21</v>
      </c>
      <c r="M10" s="47">
        <f>('DATA 03 2025'!C11+'DATA 03 2025'!F11+'DATA 03 2025'!G11)/3</f>
        <v>0</v>
      </c>
    </row>
    <row r="11" spans="1:30" ht="14.25" x14ac:dyDescent="0.2">
      <c r="A11" s="49" t="s">
        <v>1359</v>
      </c>
      <c r="B11" s="55" t="s">
        <v>1112</v>
      </c>
      <c r="C11" s="36">
        <v>45749</v>
      </c>
      <c r="D11" s="52" t="s">
        <v>829</v>
      </c>
      <c r="E11" s="56" t="s">
        <v>1373</v>
      </c>
      <c r="F11" s="60"/>
      <c r="G11" s="50"/>
      <c r="H11" s="50"/>
      <c r="I11" s="50"/>
      <c r="J11" s="50"/>
      <c r="K11" s="50"/>
      <c r="L11" s="50"/>
      <c r="M11" s="47">
        <f>('DATA 03 2025'!C12+'DATA 03 2025'!F12+'DATA 03 2025'!G12)/3</f>
        <v>1</v>
      </c>
    </row>
    <row r="12" spans="1:30" ht="14.25" x14ac:dyDescent="0.2">
      <c r="A12" s="49" t="s">
        <v>1359</v>
      </c>
      <c r="B12" s="55" t="s">
        <v>1114</v>
      </c>
      <c r="C12" s="36">
        <v>45754</v>
      </c>
      <c r="D12" s="52" t="s">
        <v>829</v>
      </c>
      <c r="E12" s="56" t="s">
        <v>1374</v>
      </c>
      <c r="F12" s="61" t="s">
        <v>1790</v>
      </c>
      <c r="G12" s="50" t="s">
        <v>17</v>
      </c>
      <c r="H12" s="50" t="s">
        <v>1375</v>
      </c>
      <c r="I12" s="50" t="s">
        <v>19</v>
      </c>
      <c r="J12" s="50" t="s">
        <v>20</v>
      </c>
      <c r="K12" s="51"/>
      <c r="L12" s="50" t="s">
        <v>21</v>
      </c>
      <c r="M12" s="47">
        <f>('DATA 03 2025'!C13+'DATA 03 2025'!F13+'DATA 03 2025'!G13)/3</f>
        <v>0</v>
      </c>
    </row>
    <row r="13" spans="1:30" ht="14.25" x14ac:dyDescent="0.2">
      <c r="A13" s="49" t="s">
        <v>1359</v>
      </c>
      <c r="B13" s="55" t="s">
        <v>1376</v>
      </c>
      <c r="C13" s="36">
        <v>45758</v>
      </c>
      <c r="D13" s="52" t="s">
        <v>829</v>
      </c>
      <c r="E13" s="56" t="s">
        <v>1377</v>
      </c>
      <c r="F13" s="61"/>
      <c r="G13" s="50"/>
      <c r="H13" s="50"/>
      <c r="I13" s="50"/>
      <c r="J13" s="50"/>
      <c r="K13" s="51"/>
      <c r="L13" s="50"/>
      <c r="M13" s="47">
        <f>('DATA 03 2025'!C14+'DATA 03 2025'!F14+'DATA 03 2025'!G14)/3</f>
        <v>0.83333333333333337</v>
      </c>
    </row>
    <row r="14" spans="1:30" ht="14.25" x14ac:dyDescent="0.2">
      <c r="A14" s="49" t="s">
        <v>1359</v>
      </c>
      <c r="B14" s="55" t="s">
        <v>1116</v>
      </c>
      <c r="C14" s="36">
        <v>45750</v>
      </c>
      <c r="D14" s="52" t="s">
        <v>829</v>
      </c>
      <c r="E14" s="56" t="s">
        <v>1378</v>
      </c>
      <c r="F14" s="60">
        <v>45769</v>
      </c>
      <c r="G14" s="50" t="s">
        <v>17</v>
      </c>
      <c r="H14" s="50" t="s">
        <v>1379</v>
      </c>
      <c r="I14" s="50" t="s">
        <v>19</v>
      </c>
      <c r="J14" s="50" t="s">
        <v>20</v>
      </c>
      <c r="K14" s="51"/>
      <c r="L14" s="50" t="s">
        <v>174</v>
      </c>
      <c r="M14" s="47">
        <f>('DATA 03 2025'!C15+'DATA 03 2025'!F15+'DATA 03 2025'!G15)/3</f>
        <v>0</v>
      </c>
    </row>
    <row r="15" spans="1:30" ht="14.25" x14ac:dyDescent="0.2">
      <c r="A15" s="49" t="s">
        <v>1359</v>
      </c>
      <c r="B15" s="55" t="s">
        <v>1118</v>
      </c>
      <c r="C15" s="36">
        <v>45785</v>
      </c>
      <c r="D15" s="52" t="s">
        <v>35</v>
      </c>
      <c r="E15" s="56" t="s">
        <v>1380</v>
      </c>
      <c r="F15" s="61"/>
      <c r="G15" s="50"/>
      <c r="H15" s="50"/>
      <c r="I15" s="50"/>
      <c r="J15" s="50"/>
      <c r="K15" s="51"/>
      <c r="L15" s="50"/>
      <c r="M15" s="47">
        <f>('DATA 03 2025'!C16+'DATA 03 2025'!F16+'DATA 03 2025'!G16)/3</f>
        <v>0</v>
      </c>
    </row>
    <row r="16" spans="1:30" ht="14.25" x14ac:dyDescent="0.2">
      <c r="A16" s="49" t="s">
        <v>1359</v>
      </c>
      <c r="B16" s="55" t="s">
        <v>1120</v>
      </c>
      <c r="C16" s="36">
        <v>45750</v>
      </c>
      <c r="D16" s="52" t="s">
        <v>829</v>
      </c>
      <c r="E16" s="56" t="s">
        <v>1381</v>
      </c>
      <c r="F16" s="60"/>
      <c r="G16" s="50"/>
      <c r="H16" s="50"/>
      <c r="I16" s="50"/>
      <c r="J16" s="50"/>
      <c r="K16" s="50"/>
      <c r="L16" s="50"/>
      <c r="M16" s="47">
        <f>('DATA 03 2025'!C17+'DATA 03 2025'!F17+'DATA 03 2025'!G17)/3</f>
        <v>0</v>
      </c>
    </row>
    <row r="17" spans="1:30" ht="14.25" x14ac:dyDescent="0.2">
      <c r="A17" s="49" t="s">
        <v>1359</v>
      </c>
      <c r="B17" s="55" t="s">
        <v>1122</v>
      </c>
      <c r="C17" s="36">
        <v>45785</v>
      </c>
      <c r="D17" s="52" t="s">
        <v>35</v>
      </c>
      <c r="E17" s="56" t="s">
        <v>1382</v>
      </c>
      <c r="F17" s="60"/>
      <c r="G17" s="50"/>
      <c r="H17" s="50"/>
      <c r="I17" s="50"/>
      <c r="J17" s="50"/>
      <c r="K17" s="50"/>
      <c r="L17" s="50"/>
      <c r="M17" s="47">
        <f>('DATA 03 2025'!C18+'DATA 03 2025'!F18+'DATA 03 2025'!G18)/3</f>
        <v>0</v>
      </c>
    </row>
    <row r="18" spans="1:30" ht="14.25" x14ac:dyDescent="0.2">
      <c r="A18" s="49" t="s">
        <v>1359</v>
      </c>
      <c r="B18" s="55" t="s">
        <v>1124</v>
      </c>
      <c r="C18" s="36">
        <v>45790</v>
      </c>
      <c r="D18" s="52" t="s">
        <v>829</v>
      </c>
      <c r="E18" s="56" t="s">
        <v>1383</v>
      </c>
      <c r="F18" s="61"/>
      <c r="G18" s="50"/>
      <c r="H18" s="50"/>
      <c r="I18" s="50"/>
      <c r="J18" s="50"/>
      <c r="K18" s="51"/>
      <c r="L18" s="50"/>
      <c r="M18" s="47">
        <f>('DATA 03 2025'!C19+'DATA 03 2025'!F19+'DATA 03 2025'!G19)/3</f>
        <v>0.83333333333333337</v>
      </c>
    </row>
    <row r="19" spans="1:30" ht="14.25" x14ac:dyDescent="0.2">
      <c r="A19" s="49" t="s">
        <v>1359</v>
      </c>
      <c r="B19" s="55" t="s">
        <v>1126</v>
      </c>
      <c r="C19" s="36">
        <v>45785</v>
      </c>
      <c r="D19" s="52" t="s">
        <v>35</v>
      </c>
      <c r="E19" s="56" t="s">
        <v>1384</v>
      </c>
      <c r="F19" s="60">
        <v>45804</v>
      </c>
      <c r="G19" s="50" t="s">
        <v>17</v>
      </c>
      <c r="H19" s="50" t="s">
        <v>1385</v>
      </c>
      <c r="I19" s="50" t="s">
        <v>19</v>
      </c>
      <c r="J19" s="50" t="s">
        <v>20</v>
      </c>
      <c r="K19" s="51"/>
      <c r="L19" s="50" t="s">
        <v>174</v>
      </c>
      <c r="M19" s="47">
        <f>('DATA 03 2025'!C20+'DATA 03 2025'!F20+'DATA 03 2025'!G20)/3</f>
        <v>0</v>
      </c>
    </row>
    <row r="20" spans="1:30" ht="14.25" x14ac:dyDescent="0.2">
      <c r="A20" s="49" t="s">
        <v>1359</v>
      </c>
      <c r="B20" s="55" t="s">
        <v>1129</v>
      </c>
      <c r="C20" s="36">
        <v>45785</v>
      </c>
      <c r="D20" s="52" t="s">
        <v>35</v>
      </c>
      <c r="E20" s="56" t="s">
        <v>1386</v>
      </c>
      <c r="F20" s="61"/>
      <c r="G20" s="50"/>
      <c r="H20" s="50"/>
      <c r="I20" s="50"/>
      <c r="J20" s="50"/>
      <c r="K20" s="51"/>
      <c r="L20" s="50"/>
      <c r="M20" s="47">
        <f>('DATA 03 2025'!C21+'DATA 03 2025'!F21+'DATA 03 2025'!G21)/3</f>
        <v>0.83333333333333337</v>
      </c>
    </row>
    <row r="21" spans="1:30" ht="15.75" customHeight="1" x14ac:dyDescent="0.2">
      <c r="A21" s="49" t="s">
        <v>1359</v>
      </c>
      <c r="B21" s="55" t="s">
        <v>1131</v>
      </c>
      <c r="C21" s="36">
        <v>45785</v>
      </c>
      <c r="D21" s="52" t="s">
        <v>35</v>
      </c>
      <c r="E21" s="56" t="s">
        <v>1387</v>
      </c>
      <c r="F21" s="60">
        <v>45797</v>
      </c>
      <c r="G21" s="50" t="s">
        <v>17</v>
      </c>
      <c r="H21" s="50" t="s">
        <v>1379</v>
      </c>
      <c r="I21" s="50" t="s">
        <v>19</v>
      </c>
      <c r="J21" s="50" t="s">
        <v>20</v>
      </c>
      <c r="K21" s="51"/>
      <c r="L21" s="50" t="s">
        <v>174</v>
      </c>
      <c r="M21" s="47">
        <f>('DATA 03 2025'!C22+'DATA 03 2025'!F22+'DATA 03 2025'!G22)/3</f>
        <v>0.83333333333333337</v>
      </c>
    </row>
    <row r="22" spans="1:30" ht="15.75" customHeight="1" x14ac:dyDescent="0.2">
      <c r="A22" s="49" t="s">
        <v>1359</v>
      </c>
      <c r="B22" s="55" t="s">
        <v>1133</v>
      </c>
      <c r="C22" s="36">
        <v>45785</v>
      </c>
      <c r="D22" s="52" t="s">
        <v>35</v>
      </c>
      <c r="E22" s="56" t="s">
        <v>1388</v>
      </c>
      <c r="F22" s="61" t="s">
        <v>1791</v>
      </c>
      <c r="G22" s="50" t="s">
        <v>17</v>
      </c>
      <c r="H22" s="50" t="s">
        <v>1135</v>
      </c>
      <c r="I22" s="50" t="s">
        <v>19</v>
      </c>
      <c r="J22" s="50" t="s">
        <v>20</v>
      </c>
      <c r="K22" s="51"/>
      <c r="L22" s="50" t="s">
        <v>174</v>
      </c>
      <c r="M22" s="47">
        <f>('DATA 03 2025'!C23+'DATA 03 2025'!F23+'DATA 03 2025'!G23)/3</f>
        <v>0.5</v>
      </c>
    </row>
    <row r="23" spans="1:30" ht="15.75" customHeight="1" x14ac:dyDescent="0.2">
      <c r="A23" s="49" t="s">
        <v>1359</v>
      </c>
      <c r="B23" s="55" t="s">
        <v>1136</v>
      </c>
      <c r="C23" s="36">
        <v>45785</v>
      </c>
      <c r="D23" s="52" t="s">
        <v>35</v>
      </c>
      <c r="E23" s="56" t="s">
        <v>1389</v>
      </c>
      <c r="F23" s="60">
        <v>45807</v>
      </c>
      <c r="G23" s="50" t="s">
        <v>17</v>
      </c>
      <c r="H23" s="50" t="s">
        <v>1135</v>
      </c>
      <c r="I23" s="50" t="s">
        <v>19</v>
      </c>
      <c r="J23" s="50" t="s">
        <v>26</v>
      </c>
      <c r="K23" s="51"/>
      <c r="L23" s="50"/>
      <c r="M23" s="47">
        <f>('DATA 03 2025'!C24+'DATA 03 2025'!F24+'DATA 03 2025'!G24)/3</f>
        <v>0</v>
      </c>
    </row>
    <row r="24" spans="1:30" ht="15.75" customHeight="1" x14ac:dyDescent="0.2">
      <c r="A24" s="49" t="s">
        <v>1359</v>
      </c>
      <c r="B24" s="55" t="s">
        <v>1138</v>
      </c>
      <c r="C24" s="36">
        <v>45757</v>
      </c>
      <c r="D24" s="52" t="s">
        <v>829</v>
      </c>
      <c r="E24" s="56" t="s">
        <v>1390</v>
      </c>
      <c r="F24" s="61"/>
      <c r="G24" s="50"/>
      <c r="H24" s="50"/>
      <c r="I24" s="50"/>
      <c r="J24" s="50"/>
      <c r="K24" s="51"/>
      <c r="L24" s="50"/>
      <c r="M24" s="47">
        <f>('DATA 03 2025'!C25+'DATA 03 2025'!F25+'DATA 03 2025'!G25)/3</f>
        <v>0</v>
      </c>
    </row>
    <row r="25" spans="1:30" ht="15.75" customHeight="1" x14ac:dyDescent="0.2">
      <c r="A25" s="49" t="s">
        <v>1359</v>
      </c>
      <c r="B25" s="55" t="s">
        <v>1140</v>
      </c>
      <c r="C25" s="36">
        <v>45785</v>
      </c>
      <c r="D25" s="52" t="s">
        <v>35</v>
      </c>
      <c r="E25" s="56" t="s">
        <v>1391</v>
      </c>
      <c r="F25" s="60"/>
      <c r="G25" s="50"/>
      <c r="H25" s="50"/>
      <c r="I25" s="50"/>
      <c r="J25" s="50"/>
      <c r="K25" s="51"/>
      <c r="L25" s="50"/>
      <c r="M25" s="47">
        <f>('DATA 03 2025'!C26+'DATA 03 2025'!F26+'DATA 03 2025'!G26)/3</f>
        <v>0</v>
      </c>
    </row>
    <row r="26" spans="1:30" ht="15.75" customHeight="1" x14ac:dyDescent="0.2">
      <c r="A26" s="49" t="s">
        <v>1359</v>
      </c>
      <c r="B26" s="55" t="s">
        <v>1142</v>
      </c>
      <c r="C26" s="36">
        <v>45785</v>
      </c>
      <c r="D26" s="52" t="s">
        <v>35</v>
      </c>
      <c r="E26" s="56" t="s">
        <v>1392</v>
      </c>
      <c r="F26" s="61"/>
      <c r="G26" s="50"/>
      <c r="H26" s="50"/>
      <c r="I26" s="50"/>
      <c r="J26" s="50"/>
      <c r="K26" s="51"/>
      <c r="L26" s="50"/>
      <c r="M26" s="47">
        <f>('DATA 03 2025'!C27+'DATA 03 2025'!F27+'DATA 03 2025'!G27)/3</f>
        <v>0</v>
      </c>
    </row>
    <row r="27" spans="1:30" ht="15.75" customHeight="1" x14ac:dyDescent="0.2">
      <c r="A27" s="49" t="s">
        <v>1359</v>
      </c>
      <c r="B27" s="55" t="s">
        <v>1144</v>
      </c>
      <c r="C27" s="36">
        <v>45785</v>
      </c>
      <c r="D27" s="52" t="s">
        <v>35</v>
      </c>
      <c r="E27" s="56" t="s">
        <v>1393</v>
      </c>
      <c r="F27" s="61"/>
      <c r="G27" s="50"/>
      <c r="H27" s="50"/>
      <c r="I27" s="50"/>
      <c r="J27" s="50"/>
      <c r="K27" s="51"/>
      <c r="L27" s="50"/>
      <c r="M27" s="47">
        <f>('DATA 03 2025'!C28+'DATA 03 2025'!F28+'DATA 03 2025'!G28)/3</f>
        <v>0.66666666666666663</v>
      </c>
    </row>
    <row r="28" spans="1:30" ht="15.75" customHeight="1" x14ac:dyDescent="0.2">
      <c r="A28" s="49" t="s">
        <v>1359</v>
      </c>
      <c r="B28" s="55" t="s">
        <v>1146</v>
      </c>
      <c r="C28" s="36">
        <v>45750</v>
      </c>
      <c r="D28" s="52" t="s">
        <v>829</v>
      </c>
      <c r="E28" s="56" t="s">
        <v>1394</v>
      </c>
      <c r="F28" s="60">
        <v>45768</v>
      </c>
      <c r="G28" s="50" t="s">
        <v>17</v>
      </c>
      <c r="H28" s="50" t="s">
        <v>1375</v>
      </c>
      <c r="I28" s="50" t="s">
        <v>19</v>
      </c>
      <c r="J28" s="50" t="s">
        <v>20</v>
      </c>
      <c r="K28" s="51"/>
      <c r="L28" s="50"/>
      <c r="M28" s="47">
        <f>('DATA 03 2025'!C29+'DATA 03 2025'!F29+'DATA 03 2025'!G29)/3</f>
        <v>0</v>
      </c>
    </row>
    <row r="29" spans="1:30" ht="15.75" customHeight="1" x14ac:dyDescent="0.2">
      <c r="A29" s="49" t="s">
        <v>1359</v>
      </c>
      <c r="B29" s="55" t="s">
        <v>1148</v>
      </c>
      <c r="C29" s="36">
        <v>45785</v>
      </c>
      <c r="D29" s="52" t="s">
        <v>35</v>
      </c>
      <c r="E29" s="56" t="s">
        <v>1395</v>
      </c>
      <c r="F29" s="60"/>
      <c r="G29" s="50"/>
      <c r="H29" s="50"/>
      <c r="I29" s="50"/>
      <c r="J29" s="50"/>
      <c r="K29" s="51"/>
      <c r="L29" s="50"/>
      <c r="M29" s="47">
        <f>('DATA 03 2025'!C30+'DATA 03 2025'!F30+'DATA 03 2025'!G30)/3</f>
        <v>0</v>
      </c>
    </row>
    <row r="30" spans="1:30" ht="15.75" customHeight="1" x14ac:dyDescent="0.2">
      <c r="A30" s="49" t="s">
        <v>1359</v>
      </c>
      <c r="B30" s="55" t="s">
        <v>1150</v>
      </c>
      <c r="C30" s="36">
        <v>45785</v>
      </c>
      <c r="D30" s="52" t="s">
        <v>35</v>
      </c>
      <c r="E30" s="56" t="s">
        <v>1396</v>
      </c>
      <c r="F30" s="60"/>
      <c r="G30" s="50"/>
      <c r="H30" s="50"/>
      <c r="I30" s="50"/>
      <c r="J30" s="50"/>
      <c r="K30" s="51"/>
      <c r="L30" s="50"/>
      <c r="M30" s="47">
        <f>('DATA 03 2025'!C31+'DATA 03 2025'!F31+'DATA 03 2025'!G31)/3</f>
        <v>0.5</v>
      </c>
      <c r="Y30" s="53"/>
      <c r="Z30" s="53"/>
      <c r="AA30" s="53"/>
      <c r="AB30" s="53"/>
      <c r="AC30" s="53"/>
      <c r="AD30" s="53"/>
    </row>
    <row r="31" spans="1:30" ht="15.75" customHeight="1" x14ac:dyDescent="0.2">
      <c r="A31" s="49" t="s">
        <v>1359</v>
      </c>
      <c r="B31" s="55" t="s">
        <v>1152</v>
      </c>
      <c r="C31" s="36">
        <v>45758</v>
      </c>
      <c r="D31" s="52" t="s">
        <v>829</v>
      </c>
      <c r="E31" s="56" t="s">
        <v>1397</v>
      </c>
      <c r="F31" s="60">
        <v>45791</v>
      </c>
      <c r="G31" s="50" t="s">
        <v>17</v>
      </c>
      <c r="H31" s="50" t="s">
        <v>1375</v>
      </c>
      <c r="I31" s="50" t="s">
        <v>19</v>
      </c>
      <c r="J31" s="50" t="s">
        <v>26</v>
      </c>
      <c r="K31" s="50"/>
      <c r="L31" s="50"/>
      <c r="M31" s="47">
        <f>('DATA 03 2025'!C32+'DATA 03 2025'!F32+'DATA 03 2025'!G32)/3</f>
        <v>0</v>
      </c>
    </row>
    <row r="32" spans="1:30" ht="15.75" customHeight="1" x14ac:dyDescent="0.2">
      <c r="A32" s="49" t="s">
        <v>1359</v>
      </c>
      <c r="B32" s="55" t="s">
        <v>1155</v>
      </c>
      <c r="C32" s="36">
        <v>45785</v>
      </c>
      <c r="D32" s="52" t="s">
        <v>35</v>
      </c>
      <c r="E32" s="56" t="s">
        <v>1398</v>
      </c>
      <c r="F32" s="61"/>
      <c r="G32" s="50"/>
      <c r="H32" s="50"/>
      <c r="I32" s="50"/>
      <c r="J32" s="50"/>
      <c r="K32" s="51"/>
      <c r="L32" s="50"/>
      <c r="M32" s="47">
        <f>('DATA 03 2025'!C33+'DATA 03 2025'!F33+'DATA 03 2025'!G33)/3</f>
        <v>0</v>
      </c>
    </row>
    <row r="33" spans="1:13" ht="15.75" customHeight="1" x14ac:dyDescent="0.2">
      <c r="A33" s="49" t="s">
        <v>1359</v>
      </c>
      <c r="B33" s="55" t="s">
        <v>1157</v>
      </c>
      <c r="C33" s="36">
        <v>45750</v>
      </c>
      <c r="D33" s="52" t="s">
        <v>829</v>
      </c>
      <c r="E33" s="56" t="s">
        <v>1399</v>
      </c>
      <c r="F33" s="60"/>
      <c r="G33" s="50"/>
      <c r="H33" s="50"/>
      <c r="I33" s="50"/>
      <c r="J33" s="50"/>
      <c r="K33" s="51"/>
      <c r="L33" s="50"/>
      <c r="M33" s="47">
        <f>('DATA 03 2025'!C34+'DATA 03 2025'!F34+'DATA 03 2025'!G34)/3</f>
        <v>0</v>
      </c>
    </row>
    <row r="34" spans="1:13" ht="15.75" customHeight="1" x14ac:dyDescent="0.25">
      <c r="A34" s="49" t="s">
        <v>1359</v>
      </c>
      <c r="B34" s="55" t="s">
        <v>1159</v>
      </c>
      <c r="C34" s="36">
        <v>45751</v>
      </c>
      <c r="D34" s="52" t="s">
        <v>829</v>
      </c>
      <c r="E34" s="56" t="s">
        <v>1400</v>
      </c>
      <c r="F34" s="62"/>
      <c r="G34" s="57"/>
      <c r="H34" s="57"/>
      <c r="I34" s="57"/>
      <c r="J34" s="57"/>
      <c r="K34" s="51"/>
      <c r="L34" s="57"/>
      <c r="M34" s="47">
        <f>('DATA 03 2025'!C35+'DATA 03 2025'!F35+'DATA 03 2025'!G35)/3</f>
        <v>0</v>
      </c>
    </row>
    <row r="35" spans="1:13" ht="15.75" customHeight="1" x14ac:dyDescent="0.25">
      <c r="A35" s="49" t="s">
        <v>1359</v>
      </c>
      <c r="B35" s="55" t="s">
        <v>1161</v>
      </c>
      <c r="C35" s="36">
        <v>45785</v>
      </c>
      <c r="D35" s="52" t="s">
        <v>35</v>
      </c>
      <c r="E35" s="56" t="s">
        <v>1401</v>
      </c>
      <c r="F35" s="62"/>
      <c r="G35" s="57"/>
      <c r="H35" s="57"/>
      <c r="I35" s="57"/>
      <c r="J35" s="57"/>
      <c r="K35" s="51"/>
      <c r="L35" s="57"/>
      <c r="M35" s="47">
        <f>('DATA 03 2025'!C36+'DATA 03 2025'!F36+'DATA 03 2025'!G36)/3</f>
        <v>0</v>
      </c>
    </row>
    <row r="36" spans="1:13" ht="15.75" customHeight="1" x14ac:dyDescent="0.2">
      <c r="A36" s="49" t="s">
        <v>1359</v>
      </c>
      <c r="B36" s="55" t="s">
        <v>1163</v>
      </c>
      <c r="C36" s="36">
        <v>45785</v>
      </c>
      <c r="D36" s="52" t="s">
        <v>35</v>
      </c>
      <c r="E36" s="56" t="s">
        <v>1402</v>
      </c>
      <c r="F36" s="61"/>
      <c r="G36" s="50"/>
      <c r="H36" s="50"/>
      <c r="I36" s="50"/>
      <c r="J36" s="50"/>
      <c r="K36" s="51"/>
      <c r="L36" s="50"/>
      <c r="M36" s="47">
        <f>('DATA 03 2025'!C37+'DATA 03 2025'!F37+'DATA 03 2025'!G37)/3</f>
        <v>0.41666666666666669</v>
      </c>
    </row>
    <row r="37" spans="1:13" ht="15.75" customHeight="1" x14ac:dyDescent="0.2">
      <c r="A37" s="49" t="s">
        <v>1359</v>
      </c>
      <c r="B37" s="55" t="s">
        <v>1165</v>
      </c>
      <c r="C37" s="36">
        <v>45785</v>
      </c>
      <c r="D37" s="52" t="s">
        <v>35</v>
      </c>
      <c r="E37" s="56" t="s">
        <v>1403</v>
      </c>
      <c r="F37" s="60">
        <v>45804</v>
      </c>
      <c r="G37" s="50" t="s">
        <v>30</v>
      </c>
      <c r="H37" s="50" t="s">
        <v>1404</v>
      </c>
      <c r="I37" s="50" t="s">
        <v>32</v>
      </c>
      <c r="J37" s="50" t="s">
        <v>20</v>
      </c>
      <c r="K37" s="51"/>
      <c r="L37" s="50" t="s">
        <v>33</v>
      </c>
      <c r="M37" s="47">
        <f>('DATA 03 2025'!C38+'DATA 03 2025'!F38+'DATA 03 2025'!G38)/3</f>
        <v>0</v>
      </c>
    </row>
    <row r="38" spans="1:13" ht="15.75" customHeight="1" x14ac:dyDescent="0.2">
      <c r="A38" s="49" t="s">
        <v>1359</v>
      </c>
      <c r="B38" s="55" t="s">
        <v>1168</v>
      </c>
      <c r="C38" s="36">
        <v>45785</v>
      </c>
      <c r="D38" s="52" t="s">
        <v>35</v>
      </c>
      <c r="E38" s="56" t="s">
        <v>1405</v>
      </c>
      <c r="F38" s="61"/>
      <c r="G38" s="50"/>
      <c r="H38" s="50"/>
      <c r="I38" s="50"/>
      <c r="J38" s="50"/>
      <c r="K38" s="51"/>
      <c r="L38" s="50"/>
      <c r="M38" s="47">
        <f>('DATA 03 2025'!C39+'DATA 03 2025'!F39+'DATA 03 2025'!G39)/3</f>
        <v>0</v>
      </c>
    </row>
    <row r="39" spans="1:13" ht="15.75" customHeight="1" x14ac:dyDescent="0.2">
      <c r="A39" s="49" t="s">
        <v>1359</v>
      </c>
      <c r="B39" s="55" t="s">
        <v>1170</v>
      </c>
      <c r="C39" s="36">
        <v>45757</v>
      </c>
      <c r="D39" s="52" t="s">
        <v>829</v>
      </c>
      <c r="E39" s="56" t="s">
        <v>1406</v>
      </c>
      <c r="F39" s="60"/>
      <c r="G39" s="50"/>
      <c r="H39" s="50"/>
      <c r="I39" s="50"/>
      <c r="J39" s="50"/>
      <c r="K39" s="50"/>
      <c r="L39" s="50"/>
      <c r="M39" s="47">
        <f>('DATA 03 2025'!C40+'DATA 03 2025'!F40+'DATA 03 2025'!G40)/3</f>
        <v>0</v>
      </c>
    </row>
    <row r="40" spans="1:13" ht="15.75" customHeight="1" x14ac:dyDescent="0.2">
      <c r="A40" s="49" t="s">
        <v>1359</v>
      </c>
      <c r="B40" s="55" t="s">
        <v>1172</v>
      </c>
      <c r="C40" s="36">
        <v>45756</v>
      </c>
      <c r="D40" s="52" t="s">
        <v>829</v>
      </c>
      <c r="E40" s="56" t="s">
        <v>1407</v>
      </c>
      <c r="F40" s="61"/>
      <c r="G40" s="50"/>
      <c r="H40" s="50"/>
      <c r="I40" s="50"/>
      <c r="J40" s="50"/>
      <c r="K40" s="51"/>
      <c r="L40" s="50"/>
      <c r="M40" s="47">
        <f>('DATA 03 2025'!C41+'DATA 03 2025'!F41+'DATA 03 2025'!G41)/3</f>
        <v>0</v>
      </c>
    </row>
    <row r="41" spans="1:13" ht="15.75" customHeight="1" x14ac:dyDescent="0.2">
      <c r="A41" s="49" t="s">
        <v>1359</v>
      </c>
      <c r="B41" s="55" t="s">
        <v>1174</v>
      </c>
      <c r="C41" s="36">
        <v>45750</v>
      </c>
      <c r="D41" s="52" t="s">
        <v>829</v>
      </c>
      <c r="E41" s="56" t="s">
        <v>1408</v>
      </c>
      <c r="F41" s="61"/>
      <c r="G41" s="50"/>
      <c r="H41" s="50"/>
      <c r="I41" s="50"/>
      <c r="J41" s="50"/>
      <c r="K41" s="51"/>
      <c r="L41" s="50"/>
      <c r="M41" s="47">
        <f>('DATA 03 2025'!C42+'DATA 03 2025'!F42+'DATA 03 2025'!G42)/3</f>
        <v>0.66666666666666663</v>
      </c>
    </row>
    <row r="42" spans="1:13" ht="15.75" customHeight="1" x14ac:dyDescent="0.2">
      <c r="A42" s="49" t="s">
        <v>1359</v>
      </c>
      <c r="B42" s="55" t="s">
        <v>1176</v>
      </c>
      <c r="C42" s="36">
        <v>45785</v>
      </c>
      <c r="D42" s="52" t="s">
        <v>35</v>
      </c>
      <c r="E42" s="56" t="s">
        <v>1409</v>
      </c>
      <c r="F42" s="60">
        <v>45791</v>
      </c>
      <c r="G42" s="50" t="s">
        <v>17</v>
      </c>
      <c r="H42" s="50" t="s">
        <v>1135</v>
      </c>
      <c r="I42" s="50" t="s">
        <v>19</v>
      </c>
      <c r="J42" s="50" t="s">
        <v>20</v>
      </c>
      <c r="K42" s="51"/>
      <c r="L42" s="50"/>
      <c r="M42" s="47">
        <f>('DATA 03 2025'!C43+'DATA 03 2025'!F43+'DATA 03 2025'!G43)/3</f>
        <v>0</v>
      </c>
    </row>
    <row r="43" spans="1:13" ht="15.75" customHeight="1" x14ac:dyDescent="0.2">
      <c r="A43" s="49" t="s">
        <v>1359</v>
      </c>
      <c r="B43" s="55" t="s">
        <v>1178</v>
      </c>
      <c r="C43" s="36">
        <v>45750</v>
      </c>
      <c r="D43" s="52" t="s">
        <v>829</v>
      </c>
      <c r="E43" s="56" t="s">
        <v>1410</v>
      </c>
      <c r="F43" s="61"/>
      <c r="G43" s="50"/>
      <c r="H43" s="50"/>
      <c r="I43" s="50"/>
      <c r="J43" s="50"/>
      <c r="K43" s="51"/>
      <c r="L43" s="50"/>
      <c r="M43" s="47">
        <f>('DATA 03 2025'!C44+'DATA 03 2025'!F44+'DATA 03 2025'!G44)/3</f>
        <v>0</v>
      </c>
    </row>
    <row r="44" spans="1:13" ht="15.75" customHeight="1" x14ac:dyDescent="0.2">
      <c r="A44" s="49" t="s">
        <v>1359</v>
      </c>
      <c r="B44" s="55" t="s">
        <v>1180</v>
      </c>
      <c r="C44" s="36">
        <v>45785</v>
      </c>
      <c r="D44" s="52" t="s">
        <v>35</v>
      </c>
      <c r="E44" s="56" t="s">
        <v>1411</v>
      </c>
      <c r="F44" s="60"/>
      <c r="G44" s="50"/>
      <c r="H44" s="50"/>
      <c r="I44" s="50"/>
      <c r="J44" s="50"/>
      <c r="K44" s="50"/>
      <c r="L44" s="50"/>
      <c r="M44" s="47">
        <f>('DATA 03 2025'!C45+'DATA 03 2025'!F45+'DATA 03 2025'!G45)/3</f>
        <v>0</v>
      </c>
    </row>
    <row r="45" spans="1:13" ht="15.75" customHeight="1" x14ac:dyDescent="0.2">
      <c r="A45" s="49" t="s">
        <v>1359</v>
      </c>
      <c r="B45" s="55" t="s">
        <v>1182</v>
      </c>
      <c r="C45" s="36">
        <v>45785</v>
      </c>
      <c r="D45" s="52" t="s">
        <v>35</v>
      </c>
      <c r="E45" s="56" t="s">
        <v>1412</v>
      </c>
      <c r="F45" s="61"/>
      <c r="G45" s="50"/>
      <c r="H45" s="50"/>
      <c r="I45" s="50"/>
      <c r="J45" s="50"/>
      <c r="K45" s="51"/>
      <c r="L45" s="50"/>
      <c r="M45" s="47">
        <f>('DATA 03 2025'!C46+'DATA 03 2025'!F46+'DATA 03 2025'!G46)/3</f>
        <v>0</v>
      </c>
    </row>
    <row r="46" spans="1:13" ht="15.75" customHeight="1" x14ac:dyDescent="0.2">
      <c r="A46" s="49" t="s">
        <v>1359</v>
      </c>
      <c r="B46" s="55" t="s">
        <v>1184</v>
      </c>
      <c r="C46" s="36">
        <v>45790</v>
      </c>
      <c r="D46" s="52" t="s">
        <v>829</v>
      </c>
      <c r="E46" s="56" t="s">
        <v>1413</v>
      </c>
      <c r="F46" s="61"/>
      <c r="G46" s="50"/>
      <c r="H46" s="50"/>
      <c r="I46" s="50"/>
      <c r="J46" s="50"/>
      <c r="K46" s="51"/>
      <c r="L46" s="50"/>
      <c r="M46" s="47">
        <f>('DATA 03 2025'!C47+'DATA 03 2025'!F47+'DATA 03 2025'!G47)/3</f>
        <v>0</v>
      </c>
    </row>
    <row r="47" spans="1:13" ht="15.75" customHeight="1" x14ac:dyDescent="0.2">
      <c r="A47" s="49" t="s">
        <v>1359</v>
      </c>
      <c r="B47" s="55" t="s">
        <v>1186</v>
      </c>
      <c r="C47" s="36">
        <v>45785</v>
      </c>
      <c r="D47" s="52" t="s">
        <v>35</v>
      </c>
      <c r="E47" s="56" t="s">
        <v>1414</v>
      </c>
      <c r="F47" s="61"/>
      <c r="G47" s="50"/>
      <c r="H47" s="50"/>
      <c r="I47" s="50"/>
      <c r="J47" s="50"/>
      <c r="K47" s="51"/>
      <c r="L47" s="50"/>
      <c r="M47" s="47">
        <f>('DATA 03 2025'!C48+'DATA 03 2025'!F48+'DATA 03 2025'!G48)/3</f>
        <v>0</v>
      </c>
    </row>
    <row r="48" spans="1:13" ht="15.75" customHeight="1" x14ac:dyDescent="0.2">
      <c r="A48" s="49" t="s">
        <v>1359</v>
      </c>
      <c r="B48" s="55" t="s">
        <v>1188</v>
      </c>
      <c r="C48" s="36">
        <v>45785</v>
      </c>
      <c r="D48" s="52" t="s">
        <v>35</v>
      </c>
      <c r="E48" s="56" t="s">
        <v>1415</v>
      </c>
      <c r="F48" s="60"/>
      <c r="G48" s="50"/>
      <c r="H48" s="50"/>
      <c r="I48" s="50"/>
      <c r="J48" s="50"/>
      <c r="K48" s="51"/>
      <c r="L48" s="50"/>
      <c r="M48" s="47">
        <f>('DATA 03 2025'!C49+'DATA 03 2025'!F49+'DATA 03 2025'!G49)/3</f>
        <v>0.58333333333333337</v>
      </c>
    </row>
    <row r="49" spans="1:13" ht="15.75" customHeight="1" x14ac:dyDescent="0.2">
      <c r="A49" s="49" t="s">
        <v>1359</v>
      </c>
      <c r="B49" s="55" t="s">
        <v>1190</v>
      </c>
      <c r="C49" s="36">
        <v>45750</v>
      </c>
      <c r="D49" s="52" t="s">
        <v>829</v>
      </c>
      <c r="E49" s="56" t="s">
        <v>1416</v>
      </c>
      <c r="F49" s="60">
        <v>45756</v>
      </c>
      <c r="G49" s="50" t="s">
        <v>30</v>
      </c>
      <c r="H49" s="50" t="s">
        <v>1417</v>
      </c>
      <c r="I49" s="50" t="s">
        <v>32</v>
      </c>
      <c r="J49" s="50" t="s">
        <v>20</v>
      </c>
      <c r="K49" s="51"/>
      <c r="L49" s="50" t="s">
        <v>174</v>
      </c>
      <c r="M49" s="47">
        <f>('DATA 03 2025'!C50+'DATA 03 2025'!F50+'DATA 03 2025'!G50)/3</f>
        <v>0</v>
      </c>
    </row>
    <row r="50" spans="1:13" ht="15.75" customHeight="1" x14ac:dyDescent="0.2">
      <c r="A50" s="49" t="s">
        <v>1359</v>
      </c>
      <c r="B50" s="55" t="s">
        <v>1193</v>
      </c>
      <c r="C50" s="36">
        <v>45751</v>
      </c>
      <c r="D50" s="52" t="s">
        <v>829</v>
      </c>
      <c r="E50" s="56" t="s">
        <v>1418</v>
      </c>
      <c r="F50" s="61"/>
      <c r="G50" s="50"/>
      <c r="H50" s="50"/>
      <c r="I50" s="50"/>
      <c r="J50" s="50"/>
      <c r="K50" s="51"/>
      <c r="L50" s="50"/>
      <c r="M50" s="47">
        <f>('DATA 03 2025'!C51+'DATA 03 2025'!F51+'DATA 03 2025'!G51)/3</f>
        <v>1</v>
      </c>
    </row>
    <row r="51" spans="1:13" ht="15.75" customHeight="1" x14ac:dyDescent="0.2">
      <c r="A51" s="49" t="s">
        <v>1359</v>
      </c>
      <c r="B51" s="55" t="s">
        <v>1195</v>
      </c>
      <c r="C51" s="36">
        <v>45785</v>
      </c>
      <c r="D51" s="52" t="s">
        <v>35</v>
      </c>
      <c r="E51" s="56" t="s">
        <v>1419</v>
      </c>
      <c r="F51" s="61" t="s">
        <v>1420</v>
      </c>
      <c r="G51" s="50" t="s">
        <v>17</v>
      </c>
      <c r="H51" s="50" t="s">
        <v>1008</v>
      </c>
      <c r="I51" s="50" t="s">
        <v>19</v>
      </c>
      <c r="J51" s="50" t="s">
        <v>20</v>
      </c>
      <c r="K51" s="51"/>
      <c r="L51" s="54" t="s">
        <v>21</v>
      </c>
      <c r="M51" s="47">
        <f>('DATA 03 2025'!C52+'DATA 03 2025'!F52+'DATA 03 2025'!G52)/3</f>
        <v>0</v>
      </c>
    </row>
    <row r="52" spans="1:13" ht="15.75" customHeight="1" x14ac:dyDescent="0.2">
      <c r="A52" s="49" t="s">
        <v>1359</v>
      </c>
      <c r="B52" s="55" t="s">
        <v>1198</v>
      </c>
      <c r="C52" s="36">
        <v>45785</v>
      </c>
      <c r="D52" s="52" t="s">
        <v>35</v>
      </c>
      <c r="E52" s="56" t="s">
        <v>1421</v>
      </c>
      <c r="F52" s="61"/>
      <c r="G52" s="50"/>
      <c r="H52" s="50"/>
      <c r="I52" s="50"/>
      <c r="J52" s="50"/>
      <c r="K52" s="51"/>
      <c r="L52" s="50"/>
      <c r="M52" s="47">
        <f>('DATA 03 2025'!C53+'DATA 03 2025'!F53+'DATA 03 2025'!G53)/3</f>
        <v>0.66666666666666663</v>
      </c>
    </row>
    <row r="53" spans="1:13" ht="15.75" customHeight="1" x14ac:dyDescent="0.2">
      <c r="A53" s="49" t="s">
        <v>1359</v>
      </c>
      <c r="B53" s="55" t="s">
        <v>1200</v>
      </c>
      <c r="C53" s="36">
        <v>45750</v>
      </c>
      <c r="D53" s="52" t="s">
        <v>829</v>
      </c>
      <c r="E53" s="56" t="s">
        <v>1422</v>
      </c>
      <c r="F53" s="60">
        <v>45775</v>
      </c>
      <c r="G53" s="50" t="s">
        <v>17</v>
      </c>
      <c r="H53" s="50" t="s">
        <v>1135</v>
      </c>
      <c r="I53" s="50" t="s">
        <v>19</v>
      </c>
      <c r="J53" s="50" t="s">
        <v>20</v>
      </c>
      <c r="K53" s="50"/>
      <c r="L53" s="50"/>
      <c r="M53" s="47">
        <f>('DATA 03 2025'!C54+'DATA 03 2025'!F54+'DATA 03 2025'!G54)/3</f>
        <v>0</v>
      </c>
    </row>
    <row r="54" spans="1:13" ht="15.75" customHeight="1" x14ac:dyDescent="0.2">
      <c r="A54" s="49" t="s">
        <v>1359</v>
      </c>
      <c r="B54" s="55" t="s">
        <v>1202</v>
      </c>
      <c r="C54" s="36">
        <v>45785</v>
      </c>
      <c r="D54" s="52" t="s">
        <v>35</v>
      </c>
      <c r="E54" s="56" t="s">
        <v>1423</v>
      </c>
      <c r="F54" s="60"/>
      <c r="G54" s="50"/>
      <c r="H54" s="50"/>
      <c r="I54" s="50"/>
      <c r="J54" s="50"/>
      <c r="K54" s="50"/>
      <c r="L54" s="50"/>
      <c r="M54" s="47">
        <f>('DATA 03 2025'!C55+'DATA 03 2025'!F55+'DATA 03 2025'!G55)/3</f>
        <v>0</v>
      </c>
    </row>
    <row r="55" spans="1:13" ht="15.75" customHeight="1" x14ac:dyDescent="0.2">
      <c r="A55" s="49" t="s">
        <v>1359</v>
      </c>
      <c r="B55" s="55" t="s">
        <v>1204</v>
      </c>
      <c r="C55" s="36">
        <v>45785</v>
      </c>
      <c r="D55" s="52" t="s">
        <v>35</v>
      </c>
      <c r="E55" s="56" t="s">
        <v>1424</v>
      </c>
      <c r="F55" s="60"/>
      <c r="G55" s="50"/>
      <c r="H55" s="50"/>
      <c r="I55" s="50"/>
      <c r="J55" s="50"/>
      <c r="K55" s="51"/>
      <c r="L55" s="50"/>
      <c r="M55" s="47">
        <f>('DATA 03 2025'!C56+'DATA 03 2025'!F56+'DATA 03 2025'!G56)/3</f>
        <v>1</v>
      </c>
    </row>
    <row r="56" spans="1:13" ht="15.75" customHeight="1" x14ac:dyDescent="0.2">
      <c r="A56" s="49" t="s">
        <v>1359</v>
      </c>
      <c r="B56" s="55" t="s">
        <v>1206</v>
      </c>
      <c r="C56" s="36">
        <v>45757</v>
      </c>
      <c r="D56" s="52" t="s">
        <v>829</v>
      </c>
      <c r="E56" s="56" t="s">
        <v>1425</v>
      </c>
      <c r="F56" s="61" t="s">
        <v>1781</v>
      </c>
      <c r="G56" s="50" t="s">
        <v>17</v>
      </c>
      <c r="H56" s="50" t="s">
        <v>1426</v>
      </c>
      <c r="I56" s="50" t="s">
        <v>19</v>
      </c>
      <c r="J56" s="50" t="s">
        <v>20</v>
      </c>
      <c r="K56" s="50"/>
      <c r="L56" s="50" t="s">
        <v>21</v>
      </c>
      <c r="M56" s="47">
        <f>('DATA 03 2025'!C57+'DATA 03 2025'!F57+'DATA 03 2025'!G57)/3</f>
        <v>0</v>
      </c>
    </row>
    <row r="57" spans="1:13" ht="15.75" customHeight="1" x14ac:dyDescent="0.2">
      <c r="A57" s="49" t="s">
        <v>1359</v>
      </c>
      <c r="B57" s="55" t="s">
        <v>1208</v>
      </c>
      <c r="C57" s="36">
        <v>45785</v>
      </c>
      <c r="D57" s="52" t="s">
        <v>35</v>
      </c>
      <c r="E57" s="56" t="s">
        <v>1427</v>
      </c>
      <c r="F57" s="61"/>
      <c r="G57" s="50"/>
      <c r="H57" s="50"/>
      <c r="I57" s="50"/>
      <c r="J57" s="50"/>
      <c r="K57" s="51"/>
      <c r="L57" s="50"/>
      <c r="M57" s="47">
        <f>('DATA 03 2025'!C58+'DATA 03 2025'!F58+'DATA 03 2025'!G58)/3</f>
        <v>0</v>
      </c>
    </row>
    <row r="58" spans="1:13" ht="15.75" customHeight="1" x14ac:dyDescent="0.2">
      <c r="A58" s="49" t="s">
        <v>1359</v>
      </c>
      <c r="B58" s="55" t="s">
        <v>1210</v>
      </c>
      <c r="C58" s="36">
        <v>45757</v>
      </c>
      <c r="D58" s="52" t="s">
        <v>829</v>
      </c>
      <c r="E58" s="56" t="s">
        <v>1428</v>
      </c>
      <c r="F58" s="60"/>
      <c r="G58" s="50"/>
      <c r="H58" s="50"/>
      <c r="I58" s="50"/>
      <c r="J58" s="50"/>
      <c r="K58" s="51"/>
      <c r="L58" s="50"/>
      <c r="M58" s="47">
        <f>('DATA 03 2025'!C59+'DATA 03 2025'!F59+'DATA 03 2025'!G59)/3</f>
        <v>0</v>
      </c>
    </row>
    <row r="59" spans="1:13" ht="15.75" customHeight="1" x14ac:dyDescent="0.2">
      <c r="A59" s="49" t="s">
        <v>1359</v>
      </c>
      <c r="B59" s="55" t="s">
        <v>1212</v>
      </c>
      <c r="C59" s="36">
        <v>45751</v>
      </c>
      <c r="D59" s="52" t="s">
        <v>829</v>
      </c>
      <c r="E59" s="56" t="s">
        <v>1429</v>
      </c>
      <c r="F59" s="61"/>
      <c r="G59" s="50"/>
      <c r="H59" s="50"/>
      <c r="I59" s="50"/>
      <c r="J59" s="50"/>
      <c r="K59" s="51"/>
      <c r="L59" s="50"/>
      <c r="M59" s="47">
        <f>('DATA 03 2025'!C60+'DATA 03 2025'!F60+'DATA 03 2025'!G60)/3</f>
        <v>0</v>
      </c>
    </row>
    <row r="60" spans="1:13" ht="15.75" customHeight="1" x14ac:dyDescent="0.2">
      <c r="A60" s="49" t="s">
        <v>1359</v>
      </c>
      <c r="B60" s="55" t="s">
        <v>1214</v>
      </c>
      <c r="C60" s="36">
        <v>45785</v>
      </c>
      <c r="D60" s="52" t="s">
        <v>35</v>
      </c>
      <c r="E60" s="56" t="s">
        <v>1430</v>
      </c>
      <c r="F60" s="60"/>
      <c r="G60" s="50"/>
      <c r="H60" s="50"/>
      <c r="I60" s="50"/>
      <c r="J60" s="50"/>
      <c r="K60" s="51"/>
      <c r="L60" s="50"/>
      <c r="M60" s="47">
        <f>('DATA 03 2025'!C61+'DATA 03 2025'!F61+'DATA 03 2025'!G61)/3</f>
        <v>0</v>
      </c>
    </row>
    <row r="61" spans="1:13" ht="15.75" customHeight="1" x14ac:dyDescent="0.2">
      <c r="A61" s="49" t="s">
        <v>1359</v>
      </c>
      <c r="B61" s="55" t="s">
        <v>1216</v>
      </c>
      <c r="C61" s="36">
        <v>45785</v>
      </c>
      <c r="D61" s="52" t="s">
        <v>35</v>
      </c>
      <c r="E61" s="56" t="s">
        <v>1431</v>
      </c>
      <c r="F61" s="60"/>
      <c r="G61" s="50"/>
      <c r="H61" s="50"/>
      <c r="I61" s="50"/>
      <c r="J61" s="50"/>
      <c r="K61" s="50"/>
      <c r="L61" s="50"/>
      <c r="M61" s="47">
        <f>('DATA 03 2025'!C62+'DATA 03 2025'!F62+'DATA 03 2025'!G62)/3</f>
        <v>0</v>
      </c>
    </row>
    <row r="62" spans="1:13" ht="15.75" customHeight="1" x14ac:dyDescent="0.2">
      <c r="A62" s="49" t="s">
        <v>1359</v>
      </c>
      <c r="B62" s="55" t="s">
        <v>1218</v>
      </c>
      <c r="C62" s="36">
        <v>45785</v>
      </c>
      <c r="D62" s="52" t="s">
        <v>35</v>
      </c>
      <c r="E62" s="56" t="s">
        <v>1432</v>
      </c>
      <c r="F62" s="61"/>
      <c r="G62" s="50"/>
      <c r="H62" s="50"/>
      <c r="I62" s="50"/>
      <c r="J62" s="50"/>
      <c r="K62" s="51"/>
      <c r="L62" s="50"/>
      <c r="M62" s="47">
        <f>('DATA 03 2025'!C63+'DATA 03 2025'!F63+'DATA 03 2025'!G63)/3</f>
        <v>0</v>
      </c>
    </row>
    <row r="63" spans="1:13" ht="15.75" customHeight="1" x14ac:dyDescent="0.2">
      <c r="A63" s="49" t="s">
        <v>1359</v>
      </c>
      <c r="B63" s="55" t="s">
        <v>1220</v>
      </c>
      <c r="C63" s="36">
        <v>45751</v>
      </c>
      <c r="D63" s="52" t="s">
        <v>829</v>
      </c>
      <c r="E63" s="56" t="s">
        <v>1433</v>
      </c>
      <c r="F63" s="61"/>
      <c r="G63" s="50"/>
      <c r="H63" s="50"/>
      <c r="I63" s="50"/>
      <c r="J63" s="50"/>
      <c r="K63" s="51"/>
      <c r="L63" s="50"/>
      <c r="M63" s="47">
        <f>('DATA 03 2025'!C64+'DATA 03 2025'!F64+'DATA 03 2025'!G64)/3</f>
        <v>0</v>
      </c>
    </row>
    <row r="64" spans="1:13" ht="15.75" customHeight="1" x14ac:dyDescent="0.2">
      <c r="A64" s="49" t="s">
        <v>1359</v>
      </c>
      <c r="B64" s="55" t="s">
        <v>1222</v>
      </c>
      <c r="C64" s="36">
        <v>45785</v>
      </c>
      <c r="D64" s="52" t="s">
        <v>35</v>
      </c>
      <c r="E64" s="56" t="s">
        <v>1434</v>
      </c>
      <c r="F64" s="60"/>
      <c r="G64" s="50"/>
      <c r="H64" s="50"/>
      <c r="I64" s="50"/>
      <c r="J64" s="50"/>
      <c r="K64" s="51"/>
      <c r="L64" s="50"/>
      <c r="M64" s="47">
        <f>('DATA 03 2025'!C65+'DATA 03 2025'!F65+'DATA 03 2025'!G65)/3</f>
        <v>0</v>
      </c>
    </row>
    <row r="65" spans="1:13" ht="15.75" customHeight="1" x14ac:dyDescent="0.2">
      <c r="A65" s="49" t="s">
        <v>1359</v>
      </c>
      <c r="B65" s="55" t="s">
        <v>1224</v>
      </c>
      <c r="C65" s="36">
        <v>45785</v>
      </c>
      <c r="D65" s="52" t="s">
        <v>35</v>
      </c>
      <c r="E65" s="56" t="s">
        <v>1435</v>
      </c>
      <c r="F65" s="60"/>
      <c r="G65" s="50"/>
      <c r="H65" s="50"/>
      <c r="I65" s="50"/>
      <c r="J65" s="50"/>
      <c r="K65" s="50"/>
      <c r="L65" s="50"/>
      <c r="M65" s="47">
        <f>('DATA 03 2025'!C66+'DATA 03 2025'!F66+'DATA 03 2025'!G66)/3</f>
        <v>0.83333333333333337</v>
      </c>
    </row>
    <row r="66" spans="1:13" ht="15.75" customHeight="1" x14ac:dyDescent="0.2">
      <c r="A66" s="49" t="s">
        <v>1359</v>
      </c>
      <c r="B66" s="55" t="s">
        <v>1226</v>
      </c>
      <c r="C66" s="36">
        <v>45785</v>
      </c>
      <c r="D66" s="52" t="s">
        <v>35</v>
      </c>
      <c r="E66" s="56" t="s">
        <v>1436</v>
      </c>
      <c r="F66" s="60">
        <v>45803</v>
      </c>
      <c r="G66" s="50" t="s">
        <v>17</v>
      </c>
      <c r="H66" s="50" t="s">
        <v>1135</v>
      </c>
      <c r="I66" s="50" t="s">
        <v>19</v>
      </c>
      <c r="J66" s="50" t="s">
        <v>20</v>
      </c>
      <c r="K66" s="51"/>
      <c r="L66" s="50" t="s">
        <v>174</v>
      </c>
      <c r="M66" s="47">
        <f>('DATA 03 2025'!C67+'DATA 03 2025'!F67+'DATA 03 2025'!G67)/3</f>
        <v>0.58333333333333337</v>
      </c>
    </row>
    <row r="67" spans="1:13" ht="15.75" customHeight="1" x14ac:dyDescent="0.2">
      <c r="A67" s="49" t="s">
        <v>1359</v>
      </c>
      <c r="B67" s="55" t="s">
        <v>1228</v>
      </c>
      <c r="C67" s="36">
        <v>45785</v>
      </c>
      <c r="D67" s="52" t="s">
        <v>35</v>
      </c>
      <c r="E67" s="56" t="s">
        <v>1437</v>
      </c>
      <c r="F67" s="60">
        <v>45839</v>
      </c>
      <c r="G67" s="50" t="s">
        <v>30</v>
      </c>
      <c r="H67" s="50" t="s">
        <v>1438</v>
      </c>
      <c r="I67" s="50" t="s">
        <v>19</v>
      </c>
      <c r="J67" s="50" t="s">
        <v>26</v>
      </c>
      <c r="K67" s="51"/>
      <c r="L67" s="50" t="s">
        <v>174</v>
      </c>
      <c r="M67" s="47">
        <f>('DATA 03 2025'!C68+'DATA 03 2025'!F68+'DATA 03 2025'!G68)/3</f>
        <v>0</v>
      </c>
    </row>
    <row r="68" spans="1:13" ht="15.75" customHeight="1" x14ac:dyDescent="0.2">
      <c r="A68" s="49" t="s">
        <v>1359</v>
      </c>
      <c r="B68" s="55" t="s">
        <v>1231</v>
      </c>
      <c r="C68" s="36">
        <v>45785</v>
      </c>
      <c r="D68" s="52" t="s">
        <v>35</v>
      </c>
      <c r="E68" s="56" t="s">
        <v>1439</v>
      </c>
      <c r="F68" s="60"/>
      <c r="G68" s="50"/>
      <c r="H68" s="50"/>
      <c r="I68" s="50"/>
      <c r="J68" s="50"/>
      <c r="K68" s="50"/>
      <c r="L68" s="50"/>
      <c r="M68" s="47">
        <f>('DATA 03 2025'!C69+'DATA 03 2025'!F69+'DATA 03 2025'!G69)/3</f>
        <v>0</v>
      </c>
    </row>
    <row r="69" spans="1:13" ht="15.75" customHeight="1" x14ac:dyDescent="0.2">
      <c r="A69" s="49" t="s">
        <v>1359</v>
      </c>
      <c r="B69" s="55" t="s">
        <v>1233</v>
      </c>
      <c r="C69" s="36">
        <v>45785</v>
      </c>
      <c r="D69" s="52" t="s">
        <v>35</v>
      </c>
      <c r="E69" s="56" t="s">
        <v>1440</v>
      </c>
      <c r="F69" s="61"/>
      <c r="G69" s="50"/>
      <c r="H69" s="50"/>
      <c r="I69" s="50"/>
      <c r="J69" s="50"/>
      <c r="K69" s="51"/>
      <c r="L69" s="50"/>
      <c r="M69" s="47">
        <f>('DATA 03 2025'!C70+'DATA 03 2025'!F70+'DATA 03 2025'!G70)/3</f>
        <v>0</v>
      </c>
    </row>
    <row r="70" spans="1:13" ht="15.75" customHeight="1" x14ac:dyDescent="0.2">
      <c r="A70" s="49" t="s">
        <v>1359</v>
      </c>
      <c r="B70" s="55" t="s">
        <v>1235</v>
      </c>
      <c r="C70" s="36">
        <v>45754</v>
      </c>
      <c r="D70" s="52" t="s">
        <v>829</v>
      </c>
      <c r="E70" s="56" t="s">
        <v>1441</v>
      </c>
      <c r="F70" s="61"/>
      <c r="G70" s="50"/>
      <c r="H70" s="50"/>
      <c r="I70" s="50"/>
      <c r="J70" s="50"/>
      <c r="K70" s="51"/>
      <c r="L70" s="50"/>
      <c r="M70" s="47">
        <f>('DATA 03 2025'!C71+'DATA 03 2025'!F71+'DATA 03 2025'!G71)/3</f>
        <v>0</v>
      </c>
    </row>
    <row r="71" spans="1:13" ht="15.75" customHeight="1" x14ac:dyDescent="0.2">
      <c r="A71" s="49" t="s">
        <v>1359</v>
      </c>
      <c r="B71" s="55" t="s">
        <v>1237</v>
      </c>
      <c r="C71" s="36">
        <v>45785</v>
      </c>
      <c r="D71" s="52" t="s">
        <v>35</v>
      </c>
      <c r="E71" s="56" t="s">
        <v>1442</v>
      </c>
      <c r="F71" s="60"/>
      <c r="G71" s="50"/>
      <c r="H71" s="50"/>
      <c r="I71" s="50"/>
      <c r="J71" s="50"/>
      <c r="K71" s="50"/>
      <c r="L71" s="50"/>
      <c r="M71" s="47">
        <f>('DATA 03 2025'!C72+'DATA 03 2025'!F72+'DATA 03 2025'!G72)/3</f>
        <v>0</v>
      </c>
    </row>
    <row r="72" spans="1:13" ht="15.75" customHeight="1" x14ac:dyDescent="0.2">
      <c r="A72" s="49" t="s">
        <v>1359</v>
      </c>
      <c r="B72" s="55" t="s">
        <v>1239</v>
      </c>
      <c r="C72" s="36">
        <v>45785</v>
      </c>
      <c r="D72" s="52" t="s">
        <v>35</v>
      </c>
      <c r="E72" s="56" t="s">
        <v>1443</v>
      </c>
      <c r="F72" s="61"/>
      <c r="G72" s="50"/>
      <c r="H72" s="50"/>
      <c r="I72" s="50"/>
      <c r="J72" s="50"/>
      <c r="K72" s="51"/>
      <c r="L72" s="50"/>
      <c r="M72" s="47">
        <f>('DATA 03 2025'!C73+'DATA 03 2025'!F73+'DATA 03 2025'!G73)/3</f>
        <v>0</v>
      </c>
    </row>
    <row r="73" spans="1:13" ht="15.75" customHeight="1" x14ac:dyDescent="0.2">
      <c r="A73" s="49" t="s">
        <v>1359</v>
      </c>
      <c r="B73" s="55" t="s">
        <v>1242</v>
      </c>
      <c r="C73" s="36">
        <v>45758</v>
      </c>
      <c r="D73" s="52" t="s">
        <v>829</v>
      </c>
      <c r="E73" s="56" t="s">
        <v>1444</v>
      </c>
      <c r="F73" s="61"/>
      <c r="G73" s="50"/>
      <c r="H73" s="50"/>
      <c r="I73" s="50"/>
      <c r="J73" s="50"/>
      <c r="K73" s="51"/>
      <c r="L73" s="50"/>
      <c r="M73" s="47">
        <f>('DATA 03 2025'!C74+'DATA 03 2025'!F74+'DATA 03 2025'!G74)/3</f>
        <v>1</v>
      </c>
    </row>
    <row r="74" spans="1:13" ht="15.75" customHeight="1" x14ac:dyDescent="0.2">
      <c r="A74" s="49" t="s">
        <v>1359</v>
      </c>
      <c r="B74" s="55" t="s">
        <v>1244</v>
      </c>
      <c r="C74" s="36">
        <v>45785</v>
      </c>
      <c r="D74" s="52" t="s">
        <v>35</v>
      </c>
      <c r="E74" s="56" t="s">
        <v>1445</v>
      </c>
      <c r="F74" s="61" t="s">
        <v>1792</v>
      </c>
      <c r="G74" s="50" t="s">
        <v>17</v>
      </c>
      <c r="H74" s="50" t="s">
        <v>888</v>
      </c>
      <c r="I74" s="50" t="s">
        <v>19</v>
      </c>
      <c r="J74" s="50" t="s">
        <v>20</v>
      </c>
      <c r="K74" s="50"/>
      <c r="L74" s="50" t="s">
        <v>21</v>
      </c>
      <c r="M74" s="47">
        <f>('DATA 03 2025'!C75+'DATA 03 2025'!F75+'DATA 03 2025'!G75)/3</f>
        <v>0</v>
      </c>
    </row>
    <row r="75" spans="1:13" ht="15.75" customHeight="1" x14ac:dyDescent="0.2">
      <c r="A75" s="49" t="s">
        <v>1359</v>
      </c>
      <c r="B75" s="55" t="s">
        <v>1246</v>
      </c>
      <c r="C75" s="36">
        <v>45757</v>
      </c>
      <c r="D75" s="52" t="s">
        <v>829</v>
      </c>
      <c r="E75" s="56" t="s">
        <v>1446</v>
      </c>
      <c r="F75" s="61"/>
      <c r="G75" s="50"/>
      <c r="H75" s="50"/>
      <c r="I75" s="50"/>
      <c r="J75" s="50"/>
      <c r="K75" s="51"/>
      <c r="L75" s="50"/>
      <c r="M75" s="47">
        <f>('DATA 03 2025'!C76+'DATA 03 2025'!F76+'DATA 03 2025'!G76)/3</f>
        <v>0</v>
      </c>
    </row>
    <row r="76" spans="1:13" ht="15.75" customHeight="1" x14ac:dyDescent="0.2">
      <c r="A76" s="49" t="s">
        <v>1359</v>
      </c>
      <c r="B76" s="55" t="s">
        <v>1248</v>
      </c>
      <c r="C76" s="36">
        <v>45785</v>
      </c>
      <c r="D76" s="52" t="s">
        <v>35</v>
      </c>
      <c r="E76" s="56" t="s">
        <v>1447</v>
      </c>
      <c r="F76" s="60"/>
      <c r="G76" s="50"/>
      <c r="H76" s="50"/>
      <c r="I76" s="50"/>
      <c r="J76" s="50"/>
      <c r="K76" s="50"/>
      <c r="L76" s="50"/>
      <c r="M76" s="47">
        <f>('DATA 03 2025'!C77+'DATA 03 2025'!F77+'DATA 03 2025'!G77)/3</f>
        <v>0</v>
      </c>
    </row>
    <row r="77" spans="1:13" ht="15.75" customHeight="1" x14ac:dyDescent="0.2">
      <c r="A77" s="49" t="s">
        <v>1359</v>
      </c>
      <c r="B77" s="55" t="s">
        <v>1250</v>
      </c>
      <c r="C77" s="36">
        <v>45751</v>
      </c>
      <c r="D77" s="52" t="s">
        <v>829</v>
      </c>
      <c r="E77" s="56" t="s">
        <v>1448</v>
      </c>
      <c r="F77" s="61"/>
      <c r="G77" s="50"/>
      <c r="H77" s="50"/>
      <c r="I77" s="50"/>
      <c r="J77" s="50"/>
      <c r="K77" s="51"/>
      <c r="L77" s="50"/>
      <c r="M77" s="47">
        <f>('DATA 03 2025'!C78+'DATA 03 2025'!F78+'DATA 03 2025'!G78)/3</f>
        <v>0</v>
      </c>
    </row>
    <row r="78" spans="1:13" ht="15.75" customHeight="1" x14ac:dyDescent="0.2">
      <c r="A78" s="49" t="s">
        <v>1359</v>
      </c>
      <c r="B78" s="55" t="s">
        <v>1252</v>
      </c>
      <c r="C78" s="36">
        <v>45785</v>
      </c>
      <c r="D78" s="52" t="s">
        <v>35</v>
      </c>
      <c r="E78" s="56" t="s">
        <v>1449</v>
      </c>
      <c r="F78" s="60"/>
      <c r="G78" s="50"/>
      <c r="H78" s="50"/>
      <c r="I78" s="50"/>
      <c r="J78" s="50"/>
      <c r="K78" s="51"/>
      <c r="L78" s="50"/>
      <c r="M78" s="47">
        <f>('DATA 03 2025'!C79+'DATA 03 2025'!F79+'DATA 03 2025'!G79)/3</f>
        <v>0</v>
      </c>
    </row>
    <row r="79" spans="1:13" ht="15.75" customHeight="1" x14ac:dyDescent="0.2">
      <c r="A79" s="49" t="s">
        <v>1359</v>
      </c>
      <c r="B79" s="55" t="s">
        <v>1254</v>
      </c>
      <c r="C79" s="36">
        <v>45757</v>
      </c>
      <c r="D79" s="52" t="s">
        <v>829</v>
      </c>
      <c r="E79" s="56" t="s">
        <v>1450</v>
      </c>
      <c r="F79" s="61"/>
      <c r="G79" s="50"/>
      <c r="H79" s="50"/>
      <c r="I79" s="50"/>
      <c r="J79" s="50"/>
      <c r="K79" s="51"/>
      <c r="L79" s="50"/>
      <c r="M79" s="47">
        <f>('DATA 03 2025'!C80+'DATA 03 2025'!F80+'DATA 03 2025'!G80)/3</f>
        <v>0</v>
      </c>
    </row>
    <row r="80" spans="1:13" ht="15.75" customHeight="1" x14ac:dyDescent="0.2">
      <c r="A80" s="49" t="s">
        <v>1359</v>
      </c>
      <c r="B80" s="55" t="s">
        <v>1256</v>
      </c>
      <c r="C80" s="36">
        <v>45751</v>
      </c>
      <c r="D80" s="52" t="s">
        <v>829</v>
      </c>
      <c r="E80" s="56" t="s">
        <v>1451</v>
      </c>
      <c r="F80" s="61"/>
      <c r="G80" s="50"/>
      <c r="H80" s="50"/>
      <c r="I80" s="50"/>
      <c r="J80" s="50"/>
      <c r="K80" s="51"/>
      <c r="L80" s="50"/>
      <c r="M80" s="47">
        <f>('DATA 03 2025'!C81+'DATA 03 2025'!F81+'DATA 03 2025'!G81)/3</f>
        <v>0</v>
      </c>
    </row>
    <row r="81" spans="1:13" ht="15.75" customHeight="1" x14ac:dyDescent="0.2">
      <c r="A81" s="49" t="s">
        <v>1359</v>
      </c>
      <c r="B81" s="55" t="s">
        <v>1258</v>
      </c>
      <c r="C81" s="36">
        <v>45785</v>
      </c>
      <c r="D81" s="52" t="s">
        <v>35</v>
      </c>
      <c r="E81" s="56" t="s">
        <v>1452</v>
      </c>
      <c r="F81" s="60"/>
      <c r="G81" s="50"/>
      <c r="H81" s="50"/>
      <c r="I81" s="50"/>
      <c r="J81" s="50"/>
      <c r="K81" s="50"/>
      <c r="L81" s="50"/>
      <c r="M81" s="47">
        <f>('DATA 03 2025'!C82+'DATA 03 2025'!F82+'DATA 03 2025'!G82)/3</f>
        <v>0</v>
      </c>
    </row>
    <row r="82" spans="1:13" ht="15.75" customHeight="1" x14ac:dyDescent="0.2">
      <c r="A82" s="49" t="s">
        <v>1359</v>
      </c>
      <c r="B82" s="55" t="s">
        <v>1260</v>
      </c>
      <c r="C82" s="36">
        <v>45785</v>
      </c>
      <c r="D82" s="52" t="s">
        <v>35</v>
      </c>
      <c r="E82" s="56" t="s">
        <v>1453</v>
      </c>
      <c r="F82" s="61"/>
      <c r="G82" s="50"/>
      <c r="H82" s="50"/>
      <c r="I82" s="50"/>
      <c r="J82" s="50"/>
      <c r="K82" s="51"/>
      <c r="L82" s="50"/>
      <c r="M82" s="47">
        <f>('DATA 03 2025'!C83+'DATA 03 2025'!F83+'DATA 03 2025'!G83)/3</f>
        <v>0</v>
      </c>
    </row>
    <row r="83" spans="1:13" ht="15.75" customHeight="1" x14ac:dyDescent="0.2">
      <c r="A83" s="49" t="s">
        <v>1359</v>
      </c>
      <c r="B83" s="55" t="s">
        <v>1262</v>
      </c>
      <c r="C83" s="36">
        <v>45785</v>
      </c>
      <c r="D83" s="52" t="s">
        <v>35</v>
      </c>
      <c r="E83" s="56" t="s">
        <v>1454</v>
      </c>
      <c r="F83" s="61"/>
      <c r="G83" s="50"/>
      <c r="H83" s="50"/>
      <c r="I83" s="50"/>
      <c r="J83" s="50"/>
      <c r="K83" s="51"/>
      <c r="L83" s="50"/>
      <c r="M83" s="47">
        <f>('DATA 03 2025'!C84+'DATA 03 2025'!F84+'DATA 03 2025'!G84)/3</f>
        <v>0</v>
      </c>
    </row>
    <row r="84" spans="1:13" ht="15.75" customHeight="1" x14ac:dyDescent="0.2">
      <c r="A84" s="49" t="s">
        <v>1359</v>
      </c>
      <c r="B84" s="55" t="s">
        <v>1264</v>
      </c>
      <c r="C84" s="36">
        <v>45751</v>
      </c>
      <c r="D84" s="52" t="s">
        <v>829</v>
      </c>
      <c r="E84" s="56" t="s">
        <v>1455</v>
      </c>
      <c r="F84" s="61"/>
      <c r="G84" s="50"/>
      <c r="H84" s="50"/>
      <c r="I84" s="50"/>
      <c r="J84" s="50"/>
      <c r="K84" s="51"/>
      <c r="L84" s="50"/>
      <c r="M84" s="47">
        <f>('DATA 03 2025'!C85+'DATA 03 2025'!F85+'DATA 03 2025'!G85)/3</f>
        <v>0.5</v>
      </c>
    </row>
    <row r="85" spans="1:13" ht="15.75" customHeight="1" x14ac:dyDescent="0.2">
      <c r="A85" s="49" t="s">
        <v>1359</v>
      </c>
      <c r="B85" s="55" t="s">
        <v>1266</v>
      </c>
      <c r="C85" s="36">
        <v>45785</v>
      </c>
      <c r="D85" s="52" t="s">
        <v>35</v>
      </c>
      <c r="E85" s="56" t="s">
        <v>1456</v>
      </c>
      <c r="F85" s="60">
        <v>45820</v>
      </c>
      <c r="G85" s="50" t="s">
        <v>17</v>
      </c>
      <c r="H85" s="50" t="s">
        <v>1135</v>
      </c>
      <c r="I85" s="50" t="s">
        <v>19</v>
      </c>
      <c r="J85" s="50" t="s">
        <v>26</v>
      </c>
      <c r="K85" s="51"/>
      <c r="L85" s="50"/>
      <c r="M85" s="47">
        <f>('DATA 03 2025'!C86+'DATA 03 2025'!F86+'DATA 03 2025'!G86)/3</f>
        <v>0</v>
      </c>
    </row>
    <row r="86" spans="1:13" ht="15.75" customHeight="1" x14ac:dyDescent="0.2">
      <c r="A86" s="49" t="s">
        <v>1359</v>
      </c>
      <c r="B86" s="55" t="s">
        <v>1268</v>
      </c>
      <c r="C86" s="36">
        <v>45785</v>
      </c>
      <c r="D86" s="52" t="s">
        <v>35</v>
      </c>
      <c r="E86" s="56" t="s">
        <v>1457</v>
      </c>
      <c r="F86" s="60"/>
      <c r="G86" s="50"/>
      <c r="H86" s="50"/>
      <c r="I86" s="50"/>
      <c r="J86" s="50"/>
      <c r="K86" s="51"/>
      <c r="L86" s="50"/>
      <c r="M86" s="47">
        <f>('DATA 03 2025'!C87+'DATA 03 2025'!F87+'DATA 03 2025'!G87)/3</f>
        <v>0.66666666666666663</v>
      </c>
    </row>
    <row r="87" spans="1:13" ht="15.75" customHeight="1" x14ac:dyDescent="0.2">
      <c r="A87" s="49" t="s">
        <v>1359</v>
      </c>
      <c r="B87" s="55" t="s">
        <v>1270</v>
      </c>
      <c r="C87" s="36">
        <v>45751</v>
      </c>
      <c r="D87" s="52" t="s">
        <v>829</v>
      </c>
      <c r="E87" s="56" t="s">
        <v>1458</v>
      </c>
      <c r="F87" s="60">
        <v>45785</v>
      </c>
      <c r="G87" s="50" t="s">
        <v>17</v>
      </c>
      <c r="H87" s="50" t="s">
        <v>1426</v>
      </c>
      <c r="I87" s="50" t="s">
        <v>19</v>
      </c>
      <c r="J87" s="50" t="s">
        <v>26</v>
      </c>
      <c r="K87" s="51"/>
      <c r="L87" s="50" t="s">
        <v>174</v>
      </c>
      <c r="M87" s="47">
        <f>('DATA 03 2025'!C88+'DATA 03 2025'!F88+'DATA 03 2025'!G88)/3</f>
        <v>0.5</v>
      </c>
    </row>
    <row r="88" spans="1:13" ht="15.75" customHeight="1" x14ac:dyDescent="0.2">
      <c r="A88" s="49" t="s">
        <v>1359</v>
      </c>
      <c r="B88" s="55" t="s">
        <v>1272</v>
      </c>
      <c r="C88" s="36">
        <v>45750</v>
      </c>
      <c r="D88" s="52" t="s">
        <v>829</v>
      </c>
      <c r="E88" s="56" t="s">
        <v>1459</v>
      </c>
      <c r="F88" s="60">
        <v>45793</v>
      </c>
      <c r="G88" s="50" t="s">
        <v>17</v>
      </c>
      <c r="H88" s="50" t="s">
        <v>1135</v>
      </c>
      <c r="I88" s="50" t="s">
        <v>19</v>
      </c>
      <c r="J88" s="50" t="s">
        <v>26</v>
      </c>
      <c r="K88" s="51"/>
      <c r="L88" s="50"/>
      <c r="M88" s="47">
        <f>('DATA 03 2025'!C89+'DATA 03 2025'!F89+'DATA 03 2025'!G89)/3</f>
        <v>0</v>
      </c>
    </row>
    <row r="89" spans="1:13" ht="15.75" customHeight="1" x14ac:dyDescent="0.2">
      <c r="A89" s="49" t="s">
        <v>1359</v>
      </c>
      <c r="B89" s="55" t="s">
        <v>1274</v>
      </c>
      <c r="C89" s="36">
        <v>45785</v>
      </c>
      <c r="D89" s="52" t="s">
        <v>35</v>
      </c>
      <c r="E89" s="56" t="s">
        <v>1460</v>
      </c>
      <c r="F89" s="61"/>
      <c r="G89" s="50"/>
      <c r="H89" s="50"/>
      <c r="I89" s="50"/>
      <c r="J89" s="50"/>
      <c r="K89" s="51"/>
      <c r="L89" s="50"/>
      <c r="M89" s="47">
        <f>('DATA 03 2025'!C90+'DATA 03 2025'!F90+'DATA 03 2025'!G90)/3</f>
        <v>0</v>
      </c>
    </row>
    <row r="90" spans="1:13" ht="15.75" customHeight="1" x14ac:dyDescent="0.2">
      <c r="A90" s="49" t="s">
        <v>1359</v>
      </c>
      <c r="B90" s="55" t="s">
        <v>1276</v>
      </c>
      <c r="C90" s="36">
        <v>45757</v>
      </c>
      <c r="D90" s="52" t="s">
        <v>829</v>
      </c>
      <c r="E90" s="56" t="s">
        <v>1461</v>
      </c>
      <c r="F90" s="61"/>
      <c r="G90" s="50"/>
      <c r="H90" s="50"/>
      <c r="I90" s="50"/>
      <c r="J90" s="50"/>
      <c r="K90" s="51"/>
      <c r="L90" s="50"/>
      <c r="M90" s="47">
        <f>('DATA 03 2025'!C91+'DATA 03 2025'!F91+'DATA 03 2025'!G91)/3</f>
        <v>0</v>
      </c>
    </row>
    <row r="91" spans="1:13" ht="15.75" customHeight="1" x14ac:dyDescent="0.2">
      <c r="A91" s="49" t="s">
        <v>1359</v>
      </c>
      <c r="B91" s="55" t="s">
        <v>1278</v>
      </c>
      <c r="C91" s="36">
        <v>45785</v>
      </c>
      <c r="D91" s="52" t="s">
        <v>35</v>
      </c>
      <c r="E91" s="56" t="s">
        <v>1462</v>
      </c>
      <c r="F91" s="61"/>
      <c r="G91" s="50"/>
      <c r="H91" s="50"/>
      <c r="I91" s="50"/>
      <c r="J91" s="50"/>
      <c r="K91" s="51"/>
      <c r="L91" s="50"/>
      <c r="M91" s="47">
        <f>('DATA 03 2025'!C92+'DATA 03 2025'!F92+'DATA 03 2025'!G92)/3</f>
        <v>0</v>
      </c>
    </row>
    <row r="92" spans="1:13" ht="15.75" customHeight="1" x14ac:dyDescent="0.2">
      <c r="A92" s="49" t="s">
        <v>1359</v>
      </c>
      <c r="B92" s="55" t="s">
        <v>1280</v>
      </c>
      <c r="C92" s="36">
        <v>45785</v>
      </c>
      <c r="D92" s="52" t="s">
        <v>35</v>
      </c>
      <c r="E92" s="56" t="s">
        <v>1463</v>
      </c>
      <c r="F92" s="60"/>
      <c r="G92" s="50"/>
      <c r="H92" s="50"/>
      <c r="I92" s="50"/>
      <c r="J92" s="50"/>
      <c r="K92" s="51"/>
      <c r="L92" s="50"/>
      <c r="M92" s="47">
        <f>('DATA 03 2025'!C93+'DATA 03 2025'!F93+'DATA 03 2025'!G93)/3</f>
        <v>0.66666666666666663</v>
      </c>
    </row>
    <row r="93" spans="1:13" ht="15.75" customHeight="1" x14ac:dyDescent="0.2">
      <c r="A93" s="49" t="s">
        <v>1359</v>
      </c>
      <c r="B93" s="55" t="s">
        <v>1283</v>
      </c>
      <c r="C93" s="36">
        <v>45750</v>
      </c>
      <c r="D93" s="52" t="s">
        <v>829</v>
      </c>
      <c r="E93" s="56" t="s">
        <v>1464</v>
      </c>
      <c r="F93" s="60">
        <v>45770</v>
      </c>
      <c r="G93" s="50" t="s">
        <v>17</v>
      </c>
      <c r="H93" s="50" t="s">
        <v>1465</v>
      </c>
      <c r="I93" s="50" t="s">
        <v>19</v>
      </c>
      <c r="J93" s="50" t="s">
        <v>20</v>
      </c>
      <c r="K93" s="51"/>
      <c r="L93" s="50"/>
      <c r="M93" s="47">
        <f>('DATA 03 2025'!C94+'DATA 03 2025'!F94+'DATA 03 2025'!G94)/3</f>
        <v>1</v>
      </c>
    </row>
    <row r="94" spans="1:13" ht="15.75" customHeight="1" x14ac:dyDescent="0.2">
      <c r="A94" s="49" t="s">
        <v>1359</v>
      </c>
      <c r="B94" s="55" t="s">
        <v>1286</v>
      </c>
      <c r="C94" s="36">
        <v>45785</v>
      </c>
      <c r="D94" s="52" t="s">
        <v>35</v>
      </c>
      <c r="E94" s="56" t="s">
        <v>1466</v>
      </c>
      <c r="F94" s="60">
        <v>45792</v>
      </c>
      <c r="G94" s="50" t="s">
        <v>17</v>
      </c>
      <c r="H94" s="50" t="s">
        <v>1467</v>
      </c>
      <c r="I94" s="50" t="s">
        <v>19</v>
      </c>
      <c r="J94" s="50" t="s">
        <v>20</v>
      </c>
      <c r="K94" s="51"/>
      <c r="L94" s="50" t="s">
        <v>21</v>
      </c>
      <c r="M94" s="47">
        <f>('DATA 03 2025'!C95+'DATA 03 2025'!F95+'DATA 03 2025'!G95)/3</f>
        <v>0</v>
      </c>
    </row>
    <row r="95" spans="1:13" ht="15.75" customHeight="1" x14ac:dyDescent="0.2">
      <c r="A95" s="49" t="s">
        <v>1359</v>
      </c>
      <c r="B95" s="55" t="s">
        <v>1288</v>
      </c>
      <c r="C95" s="36">
        <v>45785</v>
      </c>
      <c r="D95" s="52" t="s">
        <v>35</v>
      </c>
      <c r="E95" s="56" t="s">
        <v>1468</v>
      </c>
      <c r="F95" s="61"/>
      <c r="G95" s="50"/>
      <c r="H95" s="50"/>
      <c r="I95" s="50"/>
      <c r="J95" s="50"/>
      <c r="K95" s="51"/>
      <c r="L95" s="50"/>
      <c r="M95" s="47">
        <f>('DATA 03 2025'!C96+'DATA 03 2025'!F96+'DATA 03 2025'!G96)/3</f>
        <v>0</v>
      </c>
    </row>
    <row r="96" spans="1:13" ht="15.75" customHeight="1" x14ac:dyDescent="0.2">
      <c r="A96" s="49" t="s">
        <v>1359</v>
      </c>
      <c r="B96" s="55" t="s">
        <v>1290</v>
      </c>
      <c r="C96" s="36">
        <v>45785</v>
      </c>
      <c r="D96" s="52" t="s">
        <v>35</v>
      </c>
      <c r="E96" s="56" t="s">
        <v>1469</v>
      </c>
      <c r="F96" s="60"/>
      <c r="G96" s="50"/>
      <c r="H96" s="50"/>
      <c r="I96" s="50"/>
      <c r="J96" s="50"/>
      <c r="K96" s="51"/>
      <c r="L96" s="50"/>
      <c r="M96" s="47">
        <f>('DATA 03 2025'!C97+'DATA 03 2025'!F97+'DATA 03 2025'!G97)/3</f>
        <v>0</v>
      </c>
    </row>
    <row r="97" spans="1:13" ht="15.75" customHeight="1" x14ac:dyDescent="0.25">
      <c r="A97" s="49" t="s">
        <v>1359</v>
      </c>
      <c r="B97" s="55" t="s">
        <v>1292</v>
      </c>
      <c r="C97" s="36">
        <v>45758</v>
      </c>
      <c r="D97" s="52" t="s">
        <v>829</v>
      </c>
      <c r="E97" s="56" t="s">
        <v>1470</v>
      </c>
      <c r="F97" s="62"/>
      <c r="G97" s="57"/>
      <c r="H97" s="57"/>
      <c r="I97" s="57"/>
      <c r="J97" s="57"/>
      <c r="K97" s="51"/>
      <c r="L97" s="57"/>
      <c r="M97" s="47">
        <f>('DATA 03 2025'!C98+'DATA 03 2025'!F98+'DATA 03 2025'!G98)/3</f>
        <v>0</v>
      </c>
    </row>
    <row r="98" spans="1:13" ht="15.75" customHeight="1" x14ac:dyDescent="0.25">
      <c r="A98" s="49" t="s">
        <v>1359</v>
      </c>
      <c r="B98" s="55" t="s">
        <v>1294</v>
      </c>
      <c r="C98" s="36">
        <v>45785</v>
      </c>
      <c r="D98" s="52" t="s">
        <v>35</v>
      </c>
      <c r="E98" s="56" t="s">
        <v>1471</v>
      </c>
      <c r="F98" s="62"/>
      <c r="G98" s="57"/>
      <c r="H98" s="57"/>
      <c r="I98" s="57"/>
      <c r="J98" s="57"/>
      <c r="K98" s="51"/>
      <c r="L98" s="57"/>
      <c r="M98" s="47">
        <f>('DATA 03 2025'!C99+'DATA 03 2025'!F99+'DATA 03 2025'!G99)/3</f>
        <v>0.5</v>
      </c>
    </row>
    <row r="99" spans="1:13" ht="15.75" customHeight="1" x14ac:dyDescent="0.2">
      <c r="A99" s="49" t="s">
        <v>1359</v>
      </c>
      <c r="B99" s="55" t="s">
        <v>1296</v>
      </c>
      <c r="C99" s="36">
        <v>45757</v>
      </c>
      <c r="D99" s="52" t="s">
        <v>829</v>
      </c>
      <c r="E99" s="56" t="s">
        <v>1472</v>
      </c>
      <c r="F99" s="60">
        <v>45792</v>
      </c>
      <c r="G99" s="50" t="s">
        <v>17</v>
      </c>
      <c r="H99" s="50" t="s">
        <v>1135</v>
      </c>
      <c r="I99" s="50" t="s">
        <v>19</v>
      </c>
      <c r="J99" s="50" t="s">
        <v>26</v>
      </c>
      <c r="K99" s="51"/>
      <c r="L99" s="50"/>
      <c r="M99" s="47">
        <f>('DATA 03 2025'!C100+'DATA 03 2025'!F100+'DATA 03 2025'!G100)/3</f>
        <v>0</v>
      </c>
    </row>
    <row r="100" spans="1:13" ht="15.75" customHeight="1" x14ac:dyDescent="0.2">
      <c r="A100" s="49" t="s">
        <v>1359</v>
      </c>
      <c r="B100" s="55" t="s">
        <v>1299</v>
      </c>
      <c r="C100" s="36">
        <v>45785</v>
      </c>
      <c r="D100" s="52" t="s">
        <v>35</v>
      </c>
      <c r="E100" s="56" t="s">
        <v>1473</v>
      </c>
      <c r="F100" s="60"/>
      <c r="G100" s="50"/>
      <c r="H100" s="50"/>
      <c r="I100" s="50"/>
      <c r="J100" s="50"/>
      <c r="K100" s="50"/>
      <c r="L100" s="50"/>
      <c r="M100" s="47">
        <f>('DATA 03 2025'!C101+'DATA 03 2025'!F101+'DATA 03 2025'!G101)/3</f>
        <v>0</v>
      </c>
    </row>
    <row r="101" spans="1:13" ht="15.75" customHeight="1" x14ac:dyDescent="0.2">
      <c r="A101" s="49" t="s">
        <v>1359</v>
      </c>
      <c r="B101" s="55" t="s">
        <v>1301</v>
      </c>
      <c r="C101" s="36">
        <v>45758</v>
      </c>
      <c r="D101" s="52" t="s">
        <v>829</v>
      </c>
      <c r="E101" s="56" t="s">
        <v>1474</v>
      </c>
      <c r="F101" s="61"/>
      <c r="G101" s="50"/>
      <c r="H101" s="50"/>
      <c r="I101" s="50"/>
      <c r="J101" s="50"/>
      <c r="K101" s="51"/>
      <c r="L101" s="50"/>
      <c r="M101" s="47">
        <f>('DATA 03 2025'!C102+'DATA 03 2025'!F102+'DATA 03 2025'!G102)/3</f>
        <v>0</v>
      </c>
    </row>
    <row r="102" spans="1:13" ht="15.75" customHeight="1" x14ac:dyDescent="0.2">
      <c r="A102" s="49" t="s">
        <v>1359</v>
      </c>
      <c r="B102" s="55" t="s">
        <v>1303</v>
      </c>
      <c r="C102" s="36">
        <v>45785</v>
      </c>
      <c r="D102" s="52" t="s">
        <v>35</v>
      </c>
      <c r="E102" s="56" t="s">
        <v>1475</v>
      </c>
      <c r="F102" s="61"/>
      <c r="G102" s="50"/>
      <c r="H102" s="50"/>
      <c r="I102" s="50"/>
      <c r="J102" s="50"/>
      <c r="K102" s="51"/>
      <c r="L102" s="50"/>
      <c r="M102" s="47">
        <f>('DATA 03 2025'!C103+'DATA 03 2025'!F103+'DATA 03 2025'!G103)/3</f>
        <v>0.58333333333333337</v>
      </c>
    </row>
    <row r="103" spans="1:13" ht="15.75" customHeight="1" x14ac:dyDescent="0.2">
      <c r="A103" s="49" t="s">
        <v>1359</v>
      </c>
      <c r="B103" s="55" t="s">
        <v>1305</v>
      </c>
      <c r="C103" s="36">
        <v>45785</v>
      </c>
      <c r="D103" s="52" t="s">
        <v>35</v>
      </c>
      <c r="E103" s="56" t="s">
        <v>1476</v>
      </c>
      <c r="F103" s="60">
        <v>45793</v>
      </c>
      <c r="G103" s="50" t="s">
        <v>30</v>
      </c>
      <c r="H103" s="50" t="s">
        <v>1477</v>
      </c>
      <c r="I103" s="50" t="s">
        <v>32</v>
      </c>
      <c r="J103" s="50" t="s">
        <v>20</v>
      </c>
      <c r="K103" s="51"/>
      <c r="L103" s="50" t="s">
        <v>174</v>
      </c>
      <c r="M103" s="47">
        <f>('DATA 03 2025'!C104+'DATA 03 2025'!F104+'DATA 03 2025'!G104)/3</f>
        <v>0.66666666666666663</v>
      </c>
    </row>
    <row r="104" spans="1:13" ht="15.75" customHeight="1" x14ac:dyDescent="0.2">
      <c r="A104" s="49" t="s">
        <v>1359</v>
      </c>
      <c r="B104" s="55" t="s">
        <v>1308</v>
      </c>
      <c r="C104" s="36">
        <v>45785</v>
      </c>
      <c r="D104" s="52" t="s">
        <v>35</v>
      </c>
      <c r="E104" s="56" t="s">
        <v>1478</v>
      </c>
      <c r="F104" s="60">
        <v>45874</v>
      </c>
      <c r="G104" s="50" t="s">
        <v>17</v>
      </c>
      <c r="H104" s="50" t="s">
        <v>1310</v>
      </c>
      <c r="I104" s="50" t="s">
        <v>19</v>
      </c>
      <c r="J104" s="50" t="s">
        <v>26</v>
      </c>
      <c r="K104" s="51"/>
      <c r="L104" s="50" t="s">
        <v>174</v>
      </c>
      <c r="M104" s="47">
        <f>('DATA 03 2025'!C105+'DATA 03 2025'!F105+'DATA 03 2025'!G105)/3</f>
        <v>1</v>
      </c>
    </row>
    <row r="105" spans="1:13" ht="15.75" customHeight="1" x14ac:dyDescent="0.2">
      <c r="A105" s="49" t="s">
        <v>1359</v>
      </c>
      <c r="B105" s="55" t="s">
        <v>1311</v>
      </c>
      <c r="C105" s="36">
        <v>45785</v>
      </c>
      <c r="D105" s="52" t="s">
        <v>35</v>
      </c>
      <c r="E105" s="56" t="s">
        <v>1479</v>
      </c>
      <c r="F105" s="60">
        <v>45797</v>
      </c>
      <c r="G105" s="50" t="s">
        <v>17</v>
      </c>
      <c r="H105" s="50" t="s">
        <v>1467</v>
      </c>
      <c r="I105" s="50" t="s">
        <v>19</v>
      </c>
      <c r="J105" s="50" t="s">
        <v>20</v>
      </c>
      <c r="K105" s="51"/>
      <c r="L105" s="50" t="s">
        <v>21</v>
      </c>
      <c r="M105" s="47">
        <f>('DATA 03 2025'!C106+'DATA 03 2025'!F106+'DATA 03 2025'!G106)/3</f>
        <v>0</v>
      </c>
    </row>
    <row r="106" spans="1:13" ht="15.75" customHeight="1" x14ac:dyDescent="0.2">
      <c r="A106" s="49" t="s">
        <v>1359</v>
      </c>
      <c r="B106" s="55" t="s">
        <v>1314</v>
      </c>
      <c r="C106" s="36">
        <v>45785</v>
      </c>
      <c r="D106" s="52" t="s">
        <v>35</v>
      </c>
      <c r="E106" s="56" t="s">
        <v>1480</v>
      </c>
      <c r="F106" s="60"/>
      <c r="G106" s="50"/>
      <c r="H106" s="50"/>
      <c r="I106" s="50"/>
      <c r="J106" s="50"/>
      <c r="K106" s="50"/>
      <c r="L106" s="50"/>
      <c r="M106" s="47">
        <f>('DATA 03 2025'!C107+'DATA 03 2025'!F107+'DATA 03 2025'!G107)/3</f>
        <v>0</v>
      </c>
    </row>
    <row r="107" spans="1:13" ht="15.75" customHeight="1" x14ac:dyDescent="0.2">
      <c r="A107" s="49" t="s">
        <v>1359</v>
      </c>
      <c r="B107" s="55" t="s">
        <v>1316</v>
      </c>
      <c r="C107" s="36">
        <v>45785</v>
      </c>
      <c r="D107" s="52" t="s">
        <v>35</v>
      </c>
      <c r="E107" s="56" t="s">
        <v>1481</v>
      </c>
      <c r="F107" s="60"/>
      <c r="G107" s="50"/>
      <c r="H107" s="50"/>
      <c r="I107" s="50"/>
      <c r="J107" s="50"/>
      <c r="K107" s="50"/>
      <c r="L107" s="50"/>
      <c r="M107" s="47">
        <f>('DATA 03 2025'!C108+'DATA 03 2025'!F108+'DATA 03 2025'!G108)/3</f>
        <v>0</v>
      </c>
    </row>
    <row r="108" spans="1:13" ht="15.75" customHeight="1" x14ac:dyDescent="0.2">
      <c r="A108" s="49" t="s">
        <v>1359</v>
      </c>
      <c r="B108" s="55" t="s">
        <v>1318</v>
      </c>
      <c r="C108" s="36">
        <v>45790</v>
      </c>
      <c r="D108" s="52" t="s">
        <v>829</v>
      </c>
      <c r="E108" s="56" t="s">
        <v>1482</v>
      </c>
      <c r="F108" s="61"/>
      <c r="G108" s="50"/>
      <c r="H108" s="50"/>
      <c r="I108" s="50"/>
      <c r="J108" s="50"/>
      <c r="K108" s="51"/>
      <c r="L108" s="50"/>
      <c r="M108" s="47">
        <f>('DATA 03 2025'!C109+'DATA 03 2025'!F109+'DATA 03 2025'!G109)/3</f>
        <v>0</v>
      </c>
    </row>
    <row r="109" spans="1:13" ht="15.75" customHeight="1" x14ac:dyDescent="0.2">
      <c r="A109" s="49" t="s">
        <v>1359</v>
      </c>
      <c r="B109" s="55" t="s">
        <v>1320</v>
      </c>
      <c r="C109" s="36">
        <v>45785</v>
      </c>
      <c r="D109" s="52" t="s">
        <v>35</v>
      </c>
      <c r="E109" s="56" t="s">
        <v>1483</v>
      </c>
      <c r="F109" s="61"/>
      <c r="G109" s="50"/>
      <c r="H109" s="50"/>
      <c r="I109" s="50"/>
      <c r="J109" s="50"/>
      <c r="K109" s="51"/>
      <c r="L109" s="50"/>
      <c r="M109" s="47">
        <f>('DATA 03 2025'!C110+'DATA 03 2025'!F110+'DATA 03 2025'!G110)/3</f>
        <v>0</v>
      </c>
    </row>
    <row r="110" spans="1:13" ht="15.75" customHeight="1" x14ac:dyDescent="0.2">
      <c r="A110" s="49" t="s">
        <v>1359</v>
      </c>
      <c r="B110" s="55" t="s">
        <v>1322</v>
      </c>
      <c r="C110" s="36">
        <v>45785</v>
      </c>
      <c r="D110" s="52" t="s">
        <v>35</v>
      </c>
      <c r="E110" s="56" t="s">
        <v>1484</v>
      </c>
      <c r="F110" s="60"/>
      <c r="G110" s="50"/>
      <c r="H110" s="50"/>
      <c r="I110" s="50"/>
      <c r="J110" s="50"/>
      <c r="K110" s="50"/>
      <c r="L110" s="50"/>
      <c r="M110" s="47">
        <f>('DATA 03 2025'!C111+'DATA 03 2025'!F111+'DATA 03 2025'!G111)/3</f>
        <v>0</v>
      </c>
    </row>
    <row r="111" spans="1:13" ht="15.75" customHeight="1" x14ac:dyDescent="0.2">
      <c r="A111" s="49" t="s">
        <v>1359</v>
      </c>
      <c r="B111" s="55" t="s">
        <v>1324</v>
      </c>
      <c r="C111" s="36">
        <v>45785</v>
      </c>
      <c r="D111" s="52" t="s">
        <v>35</v>
      </c>
      <c r="E111" s="56" t="s">
        <v>1485</v>
      </c>
      <c r="F111" s="61"/>
      <c r="G111" s="50"/>
      <c r="H111" s="50"/>
      <c r="I111" s="50"/>
      <c r="J111" s="50"/>
      <c r="K111" s="51"/>
      <c r="L111" s="50"/>
      <c r="M111" s="47">
        <f>('DATA 03 2025'!C112+'DATA 03 2025'!F112+'DATA 03 2025'!G112)/3</f>
        <v>0</v>
      </c>
    </row>
    <row r="112" spans="1:13" ht="15.75" customHeight="1" x14ac:dyDescent="0.2">
      <c r="A112" s="49" t="s">
        <v>1359</v>
      </c>
      <c r="B112" s="55" t="s">
        <v>1326</v>
      </c>
      <c r="C112" s="36">
        <v>45785</v>
      </c>
      <c r="D112" s="52" t="s">
        <v>35</v>
      </c>
      <c r="E112" s="56" t="s">
        <v>1486</v>
      </c>
      <c r="F112" s="60"/>
      <c r="G112" s="50"/>
      <c r="H112" s="50"/>
      <c r="I112" s="50"/>
      <c r="J112" s="50"/>
      <c r="K112" s="51"/>
      <c r="L112" s="50"/>
      <c r="M112" s="47">
        <f>('DATA 03 2025'!C113+'DATA 03 2025'!F113+'DATA 03 2025'!G113)/3</f>
        <v>0.66666666666666663</v>
      </c>
    </row>
    <row r="113" spans="1:13" ht="15.75" customHeight="1" x14ac:dyDescent="0.2">
      <c r="A113" s="49" t="s">
        <v>1359</v>
      </c>
      <c r="B113" s="55" t="s">
        <v>1328</v>
      </c>
      <c r="C113" s="36">
        <v>45785</v>
      </c>
      <c r="D113" s="52" t="s">
        <v>35</v>
      </c>
      <c r="E113" s="56" t="s">
        <v>1487</v>
      </c>
      <c r="F113" s="60">
        <v>45807</v>
      </c>
      <c r="G113" s="50" t="s">
        <v>17</v>
      </c>
      <c r="H113" s="50" t="s">
        <v>1488</v>
      </c>
      <c r="I113" s="50" t="s">
        <v>19</v>
      </c>
      <c r="J113" s="50" t="s">
        <v>26</v>
      </c>
      <c r="K113" s="51"/>
      <c r="L113" s="50" t="s">
        <v>174</v>
      </c>
      <c r="M113" s="47">
        <f>('DATA 03 2025'!C114+'DATA 03 2025'!F114+'DATA 03 2025'!G114)/3</f>
        <v>0</v>
      </c>
    </row>
    <row r="114" spans="1:13" ht="15.75" customHeight="1" x14ac:dyDescent="0.2">
      <c r="A114" s="49" t="s">
        <v>1359</v>
      </c>
      <c r="B114" s="55" t="s">
        <v>1331</v>
      </c>
      <c r="C114" s="36">
        <v>45785</v>
      </c>
      <c r="D114" s="52" t="s">
        <v>35</v>
      </c>
      <c r="E114" s="56" t="s">
        <v>1489</v>
      </c>
      <c r="F114" s="61"/>
      <c r="G114" s="50"/>
      <c r="H114" s="50"/>
      <c r="I114" s="50"/>
      <c r="J114" s="50"/>
      <c r="K114" s="51"/>
      <c r="L114" s="50"/>
      <c r="M114" s="47">
        <f>('DATA 03 2025'!C115+'DATA 03 2025'!F115+'DATA 03 2025'!G115)/3</f>
        <v>0.66666666666666663</v>
      </c>
    </row>
    <row r="115" spans="1:13" ht="15.75" customHeight="1" x14ac:dyDescent="0.2">
      <c r="A115" s="49" t="s">
        <v>1359</v>
      </c>
      <c r="B115" s="55" t="s">
        <v>1333</v>
      </c>
      <c r="C115" s="36">
        <v>45785</v>
      </c>
      <c r="D115" s="52" t="s">
        <v>35</v>
      </c>
      <c r="E115" s="56" t="s">
        <v>1490</v>
      </c>
      <c r="F115" s="60">
        <v>45807</v>
      </c>
      <c r="G115" s="50" t="s">
        <v>17</v>
      </c>
      <c r="H115" s="50" t="s">
        <v>1491</v>
      </c>
      <c r="I115" s="50" t="s">
        <v>19</v>
      </c>
      <c r="J115" s="50" t="s">
        <v>26</v>
      </c>
      <c r="K115" s="50"/>
      <c r="L115" s="50" t="s">
        <v>174</v>
      </c>
      <c r="M115" s="47">
        <f>('DATA 03 2025'!C116+'DATA 03 2025'!F116+'DATA 03 2025'!G116)/3</f>
        <v>0.83333333333333337</v>
      </c>
    </row>
    <row r="116" spans="1:13" ht="15.75" customHeight="1" x14ac:dyDescent="0.2">
      <c r="A116" s="49" t="s">
        <v>1359</v>
      </c>
      <c r="B116" s="55" t="s">
        <v>1336</v>
      </c>
      <c r="C116" s="36">
        <v>45758</v>
      </c>
      <c r="D116" s="52" t="s">
        <v>829</v>
      </c>
      <c r="E116" s="56" t="s">
        <v>1492</v>
      </c>
      <c r="F116" s="61" t="s">
        <v>1793</v>
      </c>
      <c r="G116" s="50" t="s">
        <v>17</v>
      </c>
      <c r="H116" s="50" t="s">
        <v>1135</v>
      </c>
      <c r="I116" s="50" t="s">
        <v>19</v>
      </c>
      <c r="J116" s="50" t="s">
        <v>20</v>
      </c>
      <c r="K116" s="50"/>
      <c r="L116" s="50" t="s">
        <v>174</v>
      </c>
      <c r="M116" s="47">
        <f>('DATA 03 2025'!C117+'DATA 03 2025'!F117+'DATA 03 2025'!G117)/3</f>
        <v>0.66666666666666663</v>
      </c>
    </row>
    <row r="117" spans="1:13" ht="15.75" customHeight="1" x14ac:dyDescent="0.2">
      <c r="A117" s="49" t="s">
        <v>1359</v>
      </c>
      <c r="B117" s="55" t="s">
        <v>1338</v>
      </c>
      <c r="C117" s="36">
        <v>45785</v>
      </c>
      <c r="D117" s="52" t="s">
        <v>35</v>
      </c>
      <c r="E117" s="56" t="s">
        <v>1493</v>
      </c>
      <c r="F117" s="60">
        <v>45800</v>
      </c>
      <c r="G117" s="50" t="s">
        <v>17</v>
      </c>
      <c r="H117" s="50" t="s">
        <v>1135</v>
      </c>
      <c r="I117" s="50" t="s">
        <v>19</v>
      </c>
      <c r="J117" s="50" t="s">
        <v>20</v>
      </c>
      <c r="K117" s="50"/>
      <c r="L117" s="50"/>
      <c r="M117" s="47">
        <f>('DATA 03 2025'!C118+'DATA 03 2025'!F118+'DATA 03 2025'!G118)/3</f>
        <v>0</v>
      </c>
    </row>
    <row r="118" spans="1:13" ht="15.75" customHeight="1" x14ac:dyDescent="0.2">
      <c r="A118" s="49" t="s">
        <v>1359</v>
      </c>
      <c r="B118" s="55" t="s">
        <v>1340</v>
      </c>
      <c r="C118" s="36">
        <v>45757</v>
      </c>
      <c r="D118" s="52" t="s">
        <v>829</v>
      </c>
      <c r="E118" s="56" t="s">
        <v>1494</v>
      </c>
      <c r="F118" s="60"/>
      <c r="G118" s="50"/>
      <c r="H118" s="50"/>
      <c r="I118" s="50"/>
      <c r="J118" s="50"/>
      <c r="K118" s="50"/>
      <c r="L118" s="50"/>
      <c r="M118" s="47">
        <f>('DATA 03 2025'!C119+'DATA 03 2025'!F119+'DATA 03 2025'!G119)/3</f>
        <v>0.66666666666666663</v>
      </c>
    </row>
    <row r="119" spans="1:13" ht="15.75" customHeight="1" x14ac:dyDescent="0.2">
      <c r="A119" s="49" t="s">
        <v>1359</v>
      </c>
      <c r="B119" s="55" t="s">
        <v>1342</v>
      </c>
      <c r="C119" s="36">
        <v>45757</v>
      </c>
      <c r="D119" s="52" t="s">
        <v>829</v>
      </c>
      <c r="E119" s="56" t="s">
        <v>1495</v>
      </c>
      <c r="F119" s="60">
        <v>45804</v>
      </c>
      <c r="G119" s="50" t="s">
        <v>17</v>
      </c>
      <c r="H119" s="50" t="s">
        <v>1426</v>
      </c>
      <c r="I119" s="50" t="s">
        <v>19</v>
      </c>
      <c r="J119" s="50" t="s">
        <v>26</v>
      </c>
      <c r="K119" s="50"/>
      <c r="L119" s="50" t="s">
        <v>174</v>
      </c>
      <c r="M119" s="47">
        <f>('DATA 03 2025'!C120+'DATA 03 2025'!F120+'DATA 03 2025'!G120)/3</f>
        <v>0</v>
      </c>
    </row>
    <row r="120" spans="1:13" ht="15.75" customHeight="1" x14ac:dyDescent="0.2">
      <c r="A120" s="49" t="s">
        <v>1359</v>
      </c>
      <c r="B120" s="55" t="s">
        <v>1345</v>
      </c>
      <c r="C120" s="36">
        <v>45785</v>
      </c>
      <c r="D120" s="52" t="s">
        <v>35</v>
      </c>
      <c r="E120" s="56" t="s">
        <v>1496</v>
      </c>
      <c r="F120" s="60"/>
      <c r="G120" s="50"/>
      <c r="H120" s="50"/>
      <c r="I120" s="50"/>
      <c r="J120" s="50"/>
      <c r="K120" s="50"/>
      <c r="L120" s="50"/>
      <c r="M120" s="47">
        <f>('DATA 03 2025'!C121+'DATA 03 2025'!F121+'DATA 03 2025'!G121)/3</f>
        <v>0</v>
      </c>
    </row>
    <row r="121" spans="1:13" ht="15.75" customHeight="1" x14ac:dyDescent="0.2">
      <c r="A121" s="49" t="s">
        <v>1359</v>
      </c>
      <c r="B121" s="55" t="s">
        <v>1347</v>
      </c>
      <c r="C121" s="36">
        <v>45751</v>
      </c>
      <c r="D121" s="52" t="s">
        <v>829</v>
      </c>
      <c r="E121" s="56" t="s">
        <v>1497</v>
      </c>
      <c r="F121" s="60"/>
      <c r="G121" s="50"/>
      <c r="H121" s="50"/>
      <c r="I121" s="50"/>
      <c r="J121" s="50"/>
      <c r="K121" s="50"/>
      <c r="L121" s="50"/>
      <c r="M121" s="47">
        <f>('DATA 03 2025'!C122+'DATA 03 2025'!F122+'DATA 03 2025'!G122)/3</f>
        <v>0.83333333333333337</v>
      </c>
    </row>
    <row r="122" spans="1:13" ht="15.75" customHeight="1" x14ac:dyDescent="0.2">
      <c r="A122" s="49" t="s">
        <v>1359</v>
      </c>
      <c r="B122" s="55" t="s">
        <v>1349</v>
      </c>
      <c r="C122" s="36">
        <v>45757</v>
      </c>
      <c r="D122" s="52" t="s">
        <v>829</v>
      </c>
      <c r="E122" s="56" t="s">
        <v>1498</v>
      </c>
      <c r="F122" s="60">
        <v>45950</v>
      </c>
      <c r="G122" s="50" t="s">
        <v>17</v>
      </c>
      <c r="H122" s="50" t="s">
        <v>1426</v>
      </c>
      <c r="I122" s="50" t="s">
        <v>19</v>
      </c>
      <c r="J122" s="50" t="s">
        <v>26</v>
      </c>
      <c r="K122" s="50"/>
      <c r="L122" s="50" t="s">
        <v>21</v>
      </c>
      <c r="M122" s="47">
        <f>('DATA 03 2025'!C123+'DATA 03 2025'!F123+'DATA 03 2025'!G123)/3</f>
        <v>0</v>
      </c>
    </row>
    <row r="123" spans="1:13" ht="15.75" customHeight="1" x14ac:dyDescent="0.2">
      <c r="A123" s="49" t="s">
        <v>1359</v>
      </c>
      <c r="B123" s="55" t="s">
        <v>1351</v>
      </c>
      <c r="C123" s="36">
        <v>45785</v>
      </c>
      <c r="D123" s="52" t="s">
        <v>35</v>
      </c>
      <c r="E123" s="56" t="s">
        <v>1499</v>
      </c>
      <c r="F123" s="60"/>
      <c r="G123" s="50"/>
      <c r="H123" s="50"/>
      <c r="I123" s="50"/>
      <c r="J123" s="50"/>
      <c r="K123" s="50"/>
      <c r="L123" s="50"/>
      <c r="M123" s="47">
        <f>('DATA 03 2025'!C124+'DATA 03 2025'!F124+'DATA 03 2025'!G124)/3</f>
        <v>0</v>
      </c>
    </row>
    <row r="124" spans="1:13" ht="15.75" customHeight="1" x14ac:dyDescent="0.2">
      <c r="A124" s="49" t="s">
        <v>1359</v>
      </c>
      <c r="B124" s="55" t="s">
        <v>1353</v>
      </c>
      <c r="C124" s="36">
        <v>45785</v>
      </c>
      <c r="D124" s="52" t="s">
        <v>35</v>
      </c>
      <c r="E124" s="56" t="s">
        <v>1500</v>
      </c>
      <c r="F124" s="60"/>
      <c r="G124" s="50"/>
      <c r="H124" s="50"/>
      <c r="I124" s="50"/>
      <c r="J124" s="50"/>
      <c r="K124" s="50"/>
      <c r="L124" s="50"/>
      <c r="M124" s="47">
        <f>('DATA 03 2025'!C125+'DATA 03 2025'!F125+'DATA 03 2025'!G125)/3</f>
        <v>0.66666666666666663</v>
      </c>
    </row>
    <row r="125" spans="1:13" ht="15.75" customHeight="1" x14ac:dyDescent="0.2">
      <c r="A125" s="49" t="s">
        <v>1359</v>
      </c>
      <c r="B125" s="55" t="s">
        <v>1355</v>
      </c>
      <c r="C125" s="36">
        <v>45758</v>
      </c>
      <c r="D125" s="52" t="s">
        <v>829</v>
      </c>
      <c r="E125" s="56" t="s">
        <v>1501</v>
      </c>
      <c r="F125" s="60">
        <v>45789</v>
      </c>
      <c r="G125" s="50" t="s">
        <v>17</v>
      </c>
      <c r="H125" s="50" t="s">
        <v>1135</v>
      </c>
      <c r="I125" s="50" t="s">
        <v>19</v>
      </c>
      <c r="J125" s="50" t="s">
        <v>20</v>
      </c>
      <c r="K125" s="50"/>
      <c r="L125" s="50"/>
    </row>
    <row r="126" spans="1:13" ht="15.75" customHeight="1" x14ac:dyDescent="0.2">
      <c r="A126" s="49" t="s">
        <v>1359</v>
      </c>
      <c r="B126" s="55" t="s">
        <v>1357</v>
      </c>
      <c r="C126" s="36">
        <v>45785</v>
      </c>
      <c r="D126" s="52" t="s">
        <v>35</v>
      </c>
      <c r="E126" s="56" t="s">
        <v>1502</v>
      </c>
      <c r="F126" s="60"/>
      <c r="G126" s="50"/>
      <c r="H126" s="50"/>
      <c r="I126" s="50"/>
      <c r="J126" s="50"/>
      <c r="K126" s="50"/>
      <c r="L126" s="50"/>
      <c r="M126" s="47">
        <f>('DATA 03 2025'!C126+'DATA 03 2025'!F126+'DATA 03 2025'!G126)/3</f>
        <v>0</v>
      </c>
    </row>
    <row r="127" spans="1:13" ht="15.75" customHeight="1" x14ac:dyDescent="0.2"/>
    <row r="128" spans="1:13"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paperSize="9" orientation="portrait"/>
  <tableParts count="1">
    <tablePart r:id="rId1"/>
  </tableParts>
  <extLst>
    <ext xmlns:x14="http://schemas.microsoft.com/office/spreadsheetml/2009/9/main" uri="{CCE6A557-97BC-4b89-ADB6-D9C93CAAB3DF}">
      <x14:dataValidations xmlns:xm="http://schemas.microsoft.com/office/excel/2006/main" count="4">
        <x14:dataValidation type="list" allowBlank="1" showErrorMessage="1" xr:uid="{00000000-0002-0000-0A00-000000000000}">
          <x14:formula1>
            <xm:f>'DATA 03 2025'!$I$27:$I$28</xm:f>
          </x14:formula1>
          <xm:sqref>G2:G126</xm:sqref>
        </x14:dataValidation>
        <x14:dataValidation type="list" allowBlank="1" showErrorMessage="1" xr:uid="{00000000-0002-0000-0A00-000001000000}">
          <x14:formula1>
            <xm:f>'DATA 03 2025'!$K$27:$K$28</xm:f>
          </x14:formula1>
          <xm:sqref>J2:J126</xm:sqref>
        </x14:dataValidation>
        <x14:dataValidation type="list" allowBlank="1" showErrorMessage="1" xr:uid="{00000000-0002-0000-0A00-000002000000}">
          <x14:formula1>
            <xm:f>'DATA 03 2025'!$J$27:$J$28</xm:f>
          </x14:formula1>
          <xm:sqref>I2:I126</xm:sqref>
        </x14:dataValidation>
        <x14:dataValidation type="list" allowBlank="1" showErrorMessage="1" xr:uid="{00000000-0002-0000-0A00-000003000000}">
          <x14:formula1>
            <xm:f>'DATA 03 2025'!$L$27:$L$29</xm:f>
          </x14:formula1>
          <xm:sqref>L2:L126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1000"/>
  <sheetViews>
    <sheetView topLeftCell="O1" workbookViewId="0">
      <selection activeCell="Y4" sqref="Y4"/>
    </sheetView>
  </sheetViews>
  <sheetFormatPr baseColWidth="10" defaultColWidth="14.42578125" defaultRowHeight="15" customHeight="1" x14ac:dyDescent="0.25"/>
  <cols>
    <col min="1" max="1" width="15" customWidth="1"/>
    <col min="2" max="26" width="10.7109375" customWidth="1"/>
  </cols>
  <sheetData>
    <row r="1" spans="1:24" x14ac:dyDescent="0.25">
      <c r="A1" s="13" t="s">
        <v>107</v>
      </c>
      <c r="B1" s="1" t="s">
        <v>108</v>
      </c>
      <c r="C1" s="1" t="s">
        <v>109</v>
      </c>
      <c r="D1" s="1" t="s">
        <v>110</v>
      </c>
      <c r="E1" s="1" t="s">
        <v>111</v>
      </c>
      <c r="F1" s="1" t="s">
        <v>112</v>
      </c>
      <c r="G1" s="1" t="s">
        <v>113</v>
      </c>
      <c r="H1" s="1"/>
      <c r="S1" s="14" t="s">
        <v>114</v>
      </c>
      <c r="T1" s="14" t="s">
        <v>115</v>
      </c>
      <c r="U1" s="14" t="s">
        <v>116</v>
      </c>
      <c r="V1" s="14" t="s">
        <v>117</v>
      </c>
      <c r="W1" s="14" t="s">
        <v>118</v>
      </c>
      <c r="X1" s="14" t="s">
        <v>119</v>
      </c>
    </row>
    <row r="2" spans="1:24" ht="45" x14ac:dyDescent="0.25">
      <c r="A2" s="14">
        <f>IF(LEN('RNV 03 2025'!G2)&gt;0, 1, 0)</f>
        <v>1</v>
      </c>
      <c r="B2" s="14">
        <f>IF('RNV 03 2025'!J2="En tiempo",1,0)</f>
        <v>1</v>
      </c>
      <c r="C2" s="14">
        <f t="shared" ref="C2:C126" si="0">(A2+B2)/2</f>
        <v>1</v>
      </c>
      <c r="D2" s="14">
        <f>IF('RNV 03 2025'!G2="Acepta", 1, IF('RNV 03 2025'!G2="Rechaza", 0.5, IF(ISBLANK('RNV 03 2025'!G2), 0, )))</f>
        <v>1</v>
      </c>
      <c r="E2" s="14">
        <f>IF('RNV 03 2025'!I2="Se señala",1,0)</f>
        <v>1</v>
      </c>
      <c r="F2" s="14">
        <f t="shared" ref="F2:F126" si="1">(D2+E2)/2</f>
        <v>1</v>
      </c>
      <c r="G2" s="14" t="str">
        <f>IF('RNV 03 2025'!L2="Implementadas", 1, IF('RNV 03 2025'!L2="Parcialmente implementadas", 0.5, IF('RNV 03 2025'!L2="No implementadas", 0,"0" )))</f>
        <v>0</v>
      </c>
      <c r="S2" s="15" t="s">
        <v>120</v>
      </c>
      <c r="T2" s="14" t="s">
        <v>17</v>
      </c>
      <c r="U2" s="14" t="s">
        <v>30</v>
      </c>
      <c r="V2" s="15" t="s">
        <v>121</v>
      </c>
      <c r="W2" s="15" t="s">
        <v>122</v>
      </c>
      <c r="X2" s="15" t="s">
        <v>12</v>
      </c>
    </row>
    <row r="3" spans="1:24" x14ac:dyDescent="0.25">
      <c r="A3" s="14">
        <f>IF(LEN('RNV 03 2025'!G3)&gt;0, 1, 0)</f>
        <v>0</v>
      </c>
      <c r="B3" s="14">
        <f>IF('RNV 03 2025'!J3="En tiempo",1,0)</f>
        <v>0</v>
      </c>
      <c r="C3" s="14">
        <f t="shared" si="0"/>
        <v>0</v>
      </c>
      <c r="D3" s="14">
        <f>IF('RNV 03 2025'!G3="Acepta", 1, IF('RNV 03 2025'!G3="Rechaza", 0.5, IF(ISBLANK('RNV 03 2025'!G3), 0, )))</f>
        <v>0</v>
      </c>
      <c r="E3" s="14">
        <f>IF('RNV 03 2025'!I3="Se señala",1,0)</f>
        <v>0</v>
      </c>
      <c r="F3" s="14">
        <f t="shared" si="1"/>
        <v>0</v>
      </c>
      <c r="G3" s="14" t="str">
        <f>IF('RNV 03 2025'!L3="Implementadas", 1, IF('RNV 03 2025'!L3="Parcialmente implementadas", 0.5, IF('RNV 03 2025'!L3="No implementadas", 0,"0" )))</f>
        <v>0</v>
      </c>
      <c r="I3" s="14" t="s">
        <v>123</v>
      </c>
      <c r="J3" s="14" t="s">
        <v>124</v>
      </c>
      <c r="K3" s="14" t="s">
        <v>125</v>
      </c>
      <c r="L3" s="14" t="s">
        <v>126</v>
      </c>
      <c r="M3" s="14" t="s">
        <v>127</v>
      </c>
      <c r="N3" s="14" t="s">
        <v>128</v>
      </c>
      <c r="O3" s="14" t="s">
        <v>129</v>
      </c>
      <c r="P3" s="14" t="s">
        <v>130</v>
      </c>
    </row>
    <row r="4" spans="1:24" x14ac:dyDescent="0.25">
      <c r="A4" s="14">
        <f>IF(LEN('RNV 03 2025'!G4)&gt;0, 1, 0)</f>
        <v>0</v>
      </c>
      <c r="B4" s="14">
        <f>IF('RNV 03 2025'!J4="En tiempo",1,0)</f>
        <v>0</v>
      </c>
      <c r="C4" s="14">
        <f t="shared" si="0"/>
        <v>0</v>
      </c>
      <c r="D4" s="14">
        <f>IF('RNV 03 2025'!G4="Acepta", 1, IF('RNV 03 2025'!G4="Rechaza", 0.5, IF(ISBLANK('RNV 03 2025'!G4), 0, )))</f>
        <v>0</v>
      </c>
      <c r="E4" s="14">
        <f>IF('RNV 03 2025'!I4="Se señala",1,0)</f>
        <v>0</v>
      </c>
      <c r="F4" s="14">
        <f t="shared" si="1"/>
        <v>0</v>
      </c>
      <c r="G4" s="14" t="str">
        <f>IF('RNV 03 2025'!L4="Implementadas", 1, IF('RNV 03 2025'!L4="Parcialmente implementadas", 0.5, IF('RNV 03 2025'!L4="No implementadas", 0,"0" )))</f>
        <v>0</v>
      </c>
      <c r="I4" s="14">
        <f>COUNT('RNV 03 2025'!F2:'RNV 03 2025'!F126)</f>
        <v>33</v>
      </c>
      <c r="J4" s="26">
        <v>125</v>
      </c>
      <c r="K4" s="14">
        <f>COUNTIF('RNV 03 2025'!G:G,"Acepta")</f>
        <v>33</v>
      </c>
      <c r="L4" s="14">
        <f>COUNTIF('RNV 03 2025'!G:G,"Rechaza")</f>
        <v>5</v>
      </c>
      <c r="M4" s="14">
        <f>COUNTBLANK('RNV 03 2025'!G2:'RNV 03 2025'!G126)</f>
        <v>87</v>
      </c>
      <c r="N4" s="14">
        <f>COUNTIF('RNV 03 2025'!J:J,"En tiempo")</f>
        <v>26</v>
      </c>
      <c r="O4" s="14">
        <f t="array" ref="O4">COUNT(IF(LEN('RNV 03 2025'!J2:'RNV 03 2025'!J126)&gt;0,1))</f>
        <v>39</v>
      </c>
      <c r="P4" s="14">
        <f>COUNTIF('RNV 03 2025'!L2:'RNV 03 2025'!L126,"Implementadas")</f>
        <v>8</v>
      </c>
      <c r="S4" s="9">
        <f>O4/J4</f>
        <v>0.312</v>
      </c>
      <c r="T4" s="9">
        <f>K4/J4</f>
        <v>0.26400000000000001</v>
      </c>
      <c r="U4" s="9">
        <f>L4/J4</f>
        <v>0.04</v>
      </c>
      <c r="V4" s="9">
        <f>M4/J4</f>
        <v>0.69599999999999995</v>
      </c>
      <c r="W4" s="9">
        <f>N4/O4</f>
        <v>0.66666666666666663</v>
      </c>
      <c r="X4" s="9">
        <f>P4/K4</f>
        <v>0.24242424242424243</v>
      </c>
    </row>
    <row r="5" spans="1:24" x14ac:dyDescent="0.25">
      <c r="A5" s="14">
        <f>IF(LEN('RNV 03 2025'!G5)&gt;0, 1, 0)</f>
        <v>0</v>
      </c>
      <c r="B5" s="14">
        <f>IF('RNV 03 2025'!J5="En tiempo",1,0)</f>
        <v>0</v>
      </c>
      <c r="C5" s="14">
        <f t="shared" si="0"/>
        <v>0</v>
      </c>
      <c r="D5" s="14">
        <f>IF('RNV 03 2025'!G5="Acepta", 1, IF('RNV 03 2025'!G5="Rechaza", 0.5, IF(ISBLANK('RNV 03 2025'!G5), 0, )))</f>
        <v>0</v>
      </c>
      <c r="E5" s="14">
        <f>IF('RNV 03 2025'!I5="Se señala",1,0)</f>
        <v>0</v>
      </c>
      <c r="F5" s="14">
        <f t="shared" si="1"/>
        <v>0</v>
      </c>
      <c r="G5" s="14" t="str">
        <f>IF('RNV 03 2025'!L5="Implementadas", 1, IF('RNV 03 2025'!L5="Parcialmente implementadas", 0.5, IF('RNV 03 2025'!L5="No implementadas", 0,"0" )))</f>
        <v>0</v>
      </c>
    </row>
    <row r="6" spans="1:24" x14ac:dyDescent="0.25">
      <c r="A6" s="14">
        <f>IF(LEN('RNV 03 2025'!G6)&gt;0, 1, 0)</f>
        <v>1</v>
      </c>
      <c r="B6" s="14">
        <f>IF('RNV 03 2025'!J6="En tiempo",1,0)</f>
        <v>1</v>
      </c>
      <c r="C6" s="14">
        <f t="shared" si="0"/>
        <v>1</v>
      </c>
      <c r="D6" s="14">
        <f>IF('RNV 03 2025'!G6="Acepta", 1, IF('RNV 03 2025'!G6="Rechaza", 0.5, IF(ISBLANK('RNV 03 2025'!G6), 0, )))</f>
        <v>0.5</v>
      </c>
      <c r="E6" s="14">
        <f>IF('RNV 03 2025'!I6="Se señala",1,0)</f>
        <v>1</v>
      </c>
      <c r="F6" s="14">
        <f t="shared" si="1"/>
        <v>0.75</v>
      </c>
      <c r="G6" s="14">
        <f>IF('RNV 03 2025'!L6="Implementadas", 1, IF('RNV 03 2025'!L6="Parcialmente implementadas", 0.5, IF('RNV 03 2025'!L6="No implementadas", 0,"0" )))</f>
        <v>0.5</v>
      </c>
      <c r="S6" s="14">
        <v>1</v>
      </c>
      <c r="T6" s="14">
        <v>3</v>
      </c>
      <c r="U6" s="14">
        <v>4</v>
      </c>
      <c r="V6" s="14">
        <v>5</v>
      </c>
      <c r="W6" s="14">
        <v>2</v>
      </c>
    </row>
    <row r="7" spans="1:24" x14ac:dyDescent="0.25">
      <c r="A7" s="14">
        <f>IF(LEN('RNV 03 2025'!G7)&gt;0, 1, 0)</f>
        <v>1</v>
      </c>
      <c r="B7" s="14">
        <f>IF('RNV 03 2025'!J7="En tiempo",1,0)</f>
        <v>1</v>
      </c>
      <c r="C7" s="14">
        <f t="shared" si="0"/>
        <v>1</v>
      </c>
      <c r="D7" s="14">
        <f>IF('RNV 03 2025'!G7="Acepta", 1, IF('RNV 03 2025'!G7="Rechaza", 0.5, IF(ISBLANK('RNV 03 2025'!G7), 0, )))</f>
        <v>1</v>
      </c>
      <c r="E7" s="14">
        <f>IF('RNV 03 2025'!I7="Se señala",1,0)</f>
        <v>1</v>
      </c>
      <c r="F7" s="14">
        <f t="shared" si="1"/>
        <v>1</v>
      </c>
      <c r="G7" s="14">
        <f>IF('RNV 03 2025'!L7="Implementadas", 1, IF('RNV 03 2025'!L7="Parcialmente implementadas", 0.5, IF('RNV 03 2025'!L7="No implementadas", 0,"0" )))</f>
        <v>0.5</v>
      </c>
    </row>
    <row r="8" spans="1:24" x14ac:dyDescent="0.25">
      <c r="A8" s="14">
        <f>IF(LEN('RNV 03 2025'!G8)&gt;0, 1, 0)</f>
        <v>0</v>
      </c>
      <c r="B8" s="14">
        <f>IF('RNV 03 2025'!J8="En tiempo",1,0)</f>
        <v>0</v>
      </c>
      <c r="C8" s="14">
        <f t="shared" si="0"/>
        <v>0</v>
      </c>
      <c r="D8" s="14">
        <f>IF('RNV 03 2025'!G8="Acepta", 1, IF('RNV 03 2025'!G8="Rechaza", 0.5, IF(ISBLANK('RNV 03 2025'!G8), 0, )))</f>
        <v>0</v>
      </c>
      <c r="E8" s="14">
        <f>IF('RNV 03 2025'!I8="Se señala",1,0)</f>
        <v>0</v>
      </c>
      <c r="F8" s="14">
        <f t="shared" si="1"/>
        <v>0</v>
      </c>
      <c r="G8" s="14" t="str">
        <f>IF('RNV 03 2025'!L8="Implementadas", 1, IF('RNV 03 2025'!L8="Parcialmente implementadas", 0.5, IF('RNV 03 2025'!L8="No implementadas", 0,"0" )))</f>
        <v>0</v>
      </c>
    </row>
    <row r="9" spans="1:24" x14ac:dyDescent="0.25">
      <c r="A9" s="14">
        <f>IF(LEN('RNV 03 2025'!G9)&gt;0, 1, 0)</f>
        <v>1</v>
      </c>
      <c r="B9" s="14">
        <f>IF('RNV 03 2025'!J9="En tiempo",1,0)</f>
        <v>1</v>
      </c>
      <c r="C9" s="14">
        <f t="shared" si="0"/>
        <v>1</v>
      </c>
      <c r="D9" s="14">
        <f>IF('RNV 03 2025'!G9="Acepta", 1, IF('RNV 03 2025'!G9="Rechaza", 0.5, IF(ISBLANK('RNV 03 2025'!G9), 0, )))</f>
        <v>1</v>
      </c>
      <c r="E9" s="14">
        <f>IF('RNV 03 2025'!I9="Se señala",1,0)</f>
        <v>1</v>
      </c>
      <c r="F9" s="14">
        <f t="shared" si="1"/>
        <v>1</v>
      </c>
      <c r="G9" s="14" t="str">
        <f>IF('RNV 03 2025'!L9="Implementadas", 1, IF('RNV 03 2025'!L9="Parcialmente implementadas", 0.5, IF('RNV 03 2025'!L9="No implementadas", 0,"0" )))</f>
        <v>0</v>
      </c>
      <c r="I9" s="14" t="s">
        <v>107</v>
      </c>
      <c r="J9" s="14" t="s">
        <v>131</v>
      </c>
    </row>
    <row r="10" spans="1:24" x14ac:dyDescent="0.25">
      <c r="A10" s="14">
        <f>IF(LEN('RNV 03 2025'!G10)&gt;0, 1, 0)</f>
        <v>1</v>
      </c>
      <c r="B10" s="14">
        <f>IF('RNV 03 2025'!J10="En tiempo",1,0)</f>
        <v>1</v>
      </c>
      <c r="C10" s="14">
        <f t="shared" si="0"/>
        <v>1</v>
      </c>
      <c r="D10" s="14">
        <f>IF('RNV 03 2025'!G10="Acepta", 1, IF('RNV 03 2025'!G10="Rechaza", 0.5, IF(ISBLANK('RNV 03 2025'!G10), 0, )))</f>
        <v>1</v>
      </c>
      <c r="E10" s="14">
        <f>IF('RNV 03 2025'!I10="Se señala",1,0)</f>
        <v>1</v>
      </c>
      <c r="F10" s="14">
        <f t="shared" si="1"/>
        <v>1</v>
      </c>
      <c r="G10" s="14">
        <f>IF('RNV 03 2025'!L10="Implementadas", 1, IF('RNV 03 2025'!L10="Parcialmente implementadas", 0.5, IF('RNV 03 2025'!L10="No implementadas", 0,"0" )))</f>
        <v>1</v>
      </c>
      <c r="I10" s="14" t="s">
        <v>108</v>
      </c>
      <c r="J10" s="14" t="s">
        <v>9</v>
      </c>
    </row>
    <row r="11" spans="1:24" x14ac:dyDescent="0.25">
      <c r="A11" s="14">
        <f>IF(LEN('RNV 03 2025'!G11)&gt;0, 1, 0)</f>
        <v>0</v>
      </c>
      <c r="B11" s="14">
        <f>IF('RNV 03 2025'!J11="En tiempo",1,0)</f>
        <v>0</v>
      </c>
      <c r="C11" s="14">
        <f t="shared" si="0"/>
        <v>0</v>
      </c>
      <c r="D11" s="14">
        <f>IF('RNV 03 2025'!G11="Acepta", 1, IF('RNV 03 2025'!G11="Rechaza", 0.5, IF(ISBLANK('RNV 03 2025'!G11), 0, )))</f>
        <v>0</v>
      </c>
      <c r="E11" s="14">
        <f>IF('RNV 03 2025'!I11="Se señala",1,0)</f>
        <v>0</v>
      </c>
      <c r="F11" s="14">
        <f t="shared" si="1"/>
        <v>0</v>
      </c>
      <c r="G11" s="14" t="str">
        <f>IF('RNV 03 2025'!L11="Implementadas", 1, IF('RNV 03 2025'!L11="Parcialmente implementadas", 0.5, IF('RNV 03 2025'!L11="No implementadas", 0,"0" )))</f>
        <v>0</v>
      </c>
      <c r="I11" s="14" t="s">
        <v>109</v>
      </c>
      <c r="J11" s="14" t="s">
        <v>132</v>
      </c>
    </row>
    <row r="12" spans="1:24" x14ac:dyDescent="0.25">
      <c r="A12" s="14">
        <f>IF(LEN('RNV 03 2025'!G12)&gt;0, 1, 0)</f>
        <v>1</v>
      </c>
      <c r="B12" s="14">
        <f>IF('RNV 03 2025'!J12="En tiempo",1,0)</f>
        <v>1</v>
      </c>
      <c r="C12" s="14">
        <f t="shared" si="0"/>
        <v>1</v>
      </c>
      <c r="D12" s="14">
        <f>IF('RNV 03 2025'!G12="Acepta", 1, IF('RNV 03 2025'!G12="Rechaza", 0.5, IF(ISBLANK('RNV 03 2025'!G12), 0, )))</f>
        <v>1</v>
      </c>
      <c r="E12" s="14">
        <f>IF('RNV 03 2025'!I12="Se señala",1,0)</f>
        <v>1</v>
      </c>
      <c r="F12" s="14">
        <f t="shared" si="1"/>
        <v>1</v>
      </c>
      <c r="G12" s="14">
        <f>IF('RNV 03 2025'!L12="Implementadas", 1, IF('RNV 03 2025'!L12="Parcialmente implementadas", 0.5, IF('RNV 03 2025'!L12="No implementadas", 0,"0" )))</f>
        <v>1</v>
      </c>
      <c r="I12" s="14" t="s">
        <v>110</v>
      </c>
      <c r="J12" s="14" t="s">
        <v>133</v>
      </c>
    </row>
    <row r="13" spans="1:24" x14ac:dyDescent="0.25">
      <c r="A13" s="14">
        <f>IF(LEN('RNV 03 2025'!G13)&gt;0, 1, 0)</f>
        <v>0</v>
      </c>
      <c r="B13" s="14">
        <f>IF('RNV 03 2025'!J13="En tiempo",1,0)</f>
        <v>0</v>
      </c>
      <c r="C13" s="14">
        <f t="shared" si="0"/>
        <v>0</v>
      </c>
      <c r="D13" s="14">
        <f>IF('RNV 03 2025'!G13="Acepta", 1, IF('RNV 03 2025'!G13="Rechaza", 0.5, IF(ISBLANK('RNV 03 2025'!G13), 0, )))</f>
        <v>0</v>
      </c>
      <c r="E13" s="14">
        <f>IF('RNV 03 2025'!I13="Se señala",1,0)</f>
        <v>0</v>
      </c>
      <c r="F13" s="14">
        <f t="shared" si="1"/>
        <v>0</v>
      </c>
      <c r="G13" s="14" t="str">
        <f>IF('RNV 03 2025'!L13="Implementadas", 1, IF('RNV 03 2025'!L13="Parcialmente implementadas", 0.5, IF('RNV 03 2025'!L13="No implementadas", 0,"0" )))</f>
        <v>0</v>
      </c>
      <c r="I13" s="14" t="s">
        <v>134</v>
      </c>
      <c r="J13" s="14" t="s">
        <v>135</v>
      </c>
    </row>
    <row r="14" spans="1:24" x14ac:dyDescent="0.25">
      <c r="A14" s="14">
        <f>IF(LEN('RNV 03 2025'!G14)&gt;0, 1, 0)</f>
        <v>1</v>
      </c>
      <c r="B14" s="14">
        <f>IF('RNV 03 2025'!J14="En tiempo",1,0)</f>
        <v>1</v>
      </c>
      <c r="C14" s="14">
        <f t="shared" si="0"/>
        <v>1</v>
      </c>
      <c r="D14" s="14">
        <f>IF('RNV 03 2025'!G14="Acepta", 1, IF('RNV 03 2025'!G14="Rechaza", 0.5, IF(ISBLANK('RNV 03 2025'!G14), 0, )))</f>
        <v>1</v>
      </c>
      <c r="E14" s="14">
        <f>IF('RNV 03 2025'!I14="Se señala",1,0)</f>
        <v>1</v>
      </c>
      <c r="F14" s="14">
        <f t="shared" si="1"/>
        <v>1</v>
      </c>
      <c r="G14" s="14">
        <f>IF('RNV 03 2025'!L14="Implementadas", 1, IF('RNV 03 2025'!L14="Parcialmente implementadas", 0.5, IF('RNV 03 2025'!L14="No implementadas", 0,"0" )))</f>
        <v>0.5</v>
      </c>
      <c r="I14" s="14" t="s">
        <v>112</v>
      </c>
      <c r="J14" s="14" t="s">
        <v>6</v>
      </c>
    </row>
    <row r="15" spans="1:24" x14ac:dyDescent="0.25">
      <c r="A15" s="14">
        <f>IF(LEN('RNV 03 2025'!G15)&gt;0, 1, 0)</f>
        <v>0</v>
      </c>
      <c r="B15" s="14">
        <f>IF('RNV 03 2025'!J15="En tiempo",1,0)</f>
        <v>0</v>
      </c>
      <c r="C15" s="14">
        <f t="shared" si="0"/>
        <v>0</v>
      </c>
      <c r="D15" s="14">
        <f>IF('RNV 03 2025'!G15="Acepta", 1, IF('RNV 03 2025'!G15="Rechaza", 0.5, IF(ISBLANK('RNV 03 2025'!G15), 0, )))</f>
        <v>0</v>
      </c>
      <c r="E15" s="14">
        <f>IF('RNV 03 2025'!I15="Se señala",1,0)</f>
        <v>0</v>
      </c>
      <c r="F15" s="14">
        <f t="shared" si="1"/>
        <v>0</v>
      </c>
      <c r="G15" s="14" t="str">
        <f>IF('RNV 03 2025'!L15="Implementadas", 1, IF('RNV 03 2025'!L15="Parcialmente implementadas", 0.5, IF('RNV 03 2025'!L15="No implementadas", 0,"0" )))</f>
        <v>0</v>
      </c>
      <c r="I15" s="14" t="s">
        <v>113</v>
      </c>
      <c r="J15" s="14" t="s">
        <v>136</v>
      </c>
    </row>
    <row r="16" spans="1:24" x14ac:dyDescent="0.25">
      <c r="A16" s="14">
        <f>IF(LEN('RNV 03 2025'!G16)&gt;0, 1, 0)</f>
        <v>0</v>
      </c>
      <c r="B16" s="14">
        <f>IF('RNV 03 2025'!J16="En tiempo",1,0)</f>
        <v>0</v>
      </c>
      <c r="C16" s="14">
        <f t="shared" si="0"/>
        <v>0</v>
      </c>
      <c r="D16" s="14">
        <f>IF('RNV 03 2025'!G16="Acepta", 1, IF('RNV 03 2025'!G16="Rechaza", 0.5, IF(ISBLANK('RNV 03 2025'!G16), 0, )))</f>
        <v>0</v>
      </c>
      <c r="E16" s="14">
        <f>IF('RNV 03 2025'!I16="Se señala",1,0)</f>
        <v>0</v>
      </c>
      <c r="F16" s="14">
        <f t="shared" si="1"/>
        <v>0</v>
      </c>
      <c r="G16" s="14" t="str">
        <f>IF('RNV 03 2025'!L16="Implementadas", 1, IF('RNV 03 2025'!L16="Parcialmente implementadas", 0.5, IF('RNV 03 2025'!L16="No implementadas", 0,"0" )))</f>
        <v>0</v>
      </c>
    </row>
    <row r="17" spans="1:24" x14ac:dyDescent="0.25">
      <c r="A17" s="14">
        <f>IF(LEN('RNV 03 2025'!G17)&gt;0, 1, 0)</f>
        <v>0</v>
      </c>
      <c r="B17" s="14">
        <f>IF('RNV 03 2025'!J17="En tiempo",1,0)</f>
        <v>0</v>
      </c>
      <c r="C17" s="14">
        <f t="shared" si="0"/>
        <v>0</v>
      </c>
      <c r="D17" s="14">
        <f>IF('RNV 03 2025'!G17="Acepta", 1, IF('RNV 03 2025'!G17="Rechaza", 0.5, IF(ISBLANK('RNV 03 2025'!G17), 0, )))</f>
        <v>0</v>
      </c>
      <c r="E17" s="14">
        <f>IF('RNV 03 2025'!I17="Se señala",1,0)</f>
        <v>0</v>
      </c>
      <c r="F17" s="14">
        <f t="shared" si="1"/>
        <v>0</v>
      </c>
      <c r="G17" s="14" t="str">
        <f>IF('RNV 03 2025'!L17="Implementadas", 1, IF('RNV 03 2025'!L17="Parcialmente implementadas", 0.5, IF('RNV 03 2025'!L17="No implementadas", 0,"0" )))</f>
        <v>0</v>
      </c>
      <c r="I17" s="14" t="s">
        <v>123</v>
      </c>
      <c r="J17" s="14" t="s">
        <v>137</v>
      </c>
    </row>
    <row r="18" spans="1:24" x14ac:dyDescent="0.25">
      <c r="A18" s="14">
        <f>IF(LEN('RNV 03 2025'!G18)&gt;0, 1, 0)</f>
        <v>0</v>
      </c>
      <c r="B18" s="14">
        <f>IF('RNV 03 2025'!J18="En tiempo",1,0)</f>
        <v>0</v>
      </c>
      <c r="C18" s="14">
        <f t="shared" si="0"/>
        <v>0</v>
      </c>
      <c r="D18" s="14">
        <f>IF('RNV 03 2025'!G18="Acepta", 1, IF('RNV 03 2025'!G18="Rechaza", 0.5, IF(ISBLANK('RNV 03 2025'!G18), 0, )))</f>
        <v>0</v>
      </c>
      <c r="E18" s="14">
        <f>IF('RNV 03 2025'!I18="Se señala",1,0)</f>
        <v>0</v>
      </c>
      <c r="F18" s="14">
        <f t="shared" si="1"/>
        <v>0</v>
      </c>
      <c r="G18" s="14" t="str">
        <f>IF('RNV 03 2025'!L18="Implementadas", 1, IF('RNV 03 2025'!L18="Parcialmente implementadas", 0.5, IF('RNV 03 2025'!L18="No implementadas", 0,"0" )))</f>
        <v>0</v>
      </c>
      <c r="I18" s="14" t="s">
        <v>124</v>
      </c>
      <c r="J18" s="14" t="s">
        <v>138</v>
      </c>
    </row>
    <row r="19" spans="1:24" x14ac:dyDescent="0.25">
      <c r="A19" s="14">
        <f>IF(LEN('RNV 03 2025'!G19)&gt;0, 1, 0)</f>
        <v>1</v>
      </c>
      <c r="B19" s="14">
        <f>IF('RNV 03 2025'!J19="En tiempo",1,0)</f>
        <v>1</v>
      </c>
      <c r="C19" s="14">
        <f t="shared" si="0"/>
        <v>1</v>
      </c>
      <c r="D19" s="14">
        <f>IF('RNV 03 2025'!G19="Acepta", 1, IF('RNV 03 2025'!G19="Rechaza", 0.5, IF(ISBLANK('RNV 03 2025'!G19), 0, )))</f>
        <v>1</v>
      </c>
      <c r="E19" s="14">
        <f>IF('RNV 03 2025'!I19="Se señala",1,0)</f>
        <v>1</v>
      </c>
      <c r="F19" s="14">
        <f t="shared" si="1"/>
        <v>1</v>
      </c>
      <c r="G19" s="14">
        <f>IF('RNV 03 2025'!L19="Implementadas", 1, IF('RNV 03 2025'!L19="Parcialmente implementadas", 0.5, IF('RNV 03 2025'!L19="No implementadas", 0,"0" )))</f>
        <v>0.5</v>
      </c>
      <c r="I19" s="14" t="s">
        <v>125</v>
      </c>
      <c r="J19" s="14" t="s">
        <v>139</v>
      </c>
    </row>
    <row r="20" spans="1:24" x14ac:dyDescent="0.25">
      <c r="A20" s="14">
        <f>IF(LEN('RNV 03 2025'!G20)&gt;0, 1, 0)</f>
        <v>0</v>
      </c>
      <c r="B20" s="14">
        <f>IF('RNV 03 2025'!J20="En tiempo",1,0)</f>
        <v>0</v>
      </c>
      <c r="C20" s="14">
        <f t="shared" si="0"/>
        <v>0</v>
      </c>
      <c r="D20" s="14">
        <f>IF('RNV 03 2025'!G20="Acepta", 1, IF('RNV 03 2025'!G20="Rechaza", 0.5, IF(ISBLANK('RNV 03 2025'!G20), 0, )))</f>
        <v>0</v>
      </c>
      <c r="E20" s="14">
        <f>IF('RNV 03 2025'!I20="Se señala",1,0)</f>
        <v>0</v>
      </c>
      <c r="F20" s="14">
        <f t="shared" si="1"/>
        <v>0</v>
      </c>
      <c r="G20" s="14" t="str">
        <f>IF('RNV 03 2025'!L20="Implementadas", 1, IF('RNV 03 2025'!L20="Parcialmente implementadas", 0.5, IF('RNV 03 2025'!L20="No implementadas", 0,"0" )))</f>
        <v>0</v>
      </c>
      <c r="I20" s="14" t="s">
        <v>126</v>
      </c>
      <c r="J20" s="14" t="s">
        <v>140</v>
      </c>
    </row>
    <row r="21" spans="1:24" ht="15.75" customHeight="1" x14ac:dyDescent="0.25">
      <c r="A21" s="14">
        <f>IF(LEN('RNV 03 2025'!G21)&gt;0, 1, 0)</f>
        <v>1</v>
      </c>
      <c r="B21" s="14">
        <f>IF('RNV 03 2025'!J21="En tiempo",1,0)</f>
        <v>1</v>
      </c>
      <c r="C21" s="14">
        <f t="shared" si="0"/>
        <v>1</v>
      </c>
      <c r="D21" s="14">
        <f>IF('RNV 03 2025'!G21="Acepta", 1, IF('RNV 03 2025'!G21="Rechaza", 0.5, IF(ISBLANK('RNV 03 2025'!G21), 0, )))</f>
        <v>1</v>
      </c>
      <c r="E21" s="14">
        <f>IF('RNV 03 2025'!I21="Se señala",1,0)</f>
        <v>1</v>
      </c>
      <c r="F21" s="14">
        <f t="shared" si="1"/>
        <v>1</v>
      </c>
      <c r="G21" s="14">
        <f>IF('RNV 03 2025'!L21="Implementadas", 1, IF('RNV 03 2025'!L21="Parcialmente implementadas", 0.5, IF('RNV 03 2025'!L21="No implementadas", 0,"0" )))</f>
        <v>0.5</v>
      </c>
      <c r="I21" s="14" t="s">
        <v>127</v>
      </c>
      <c r="J21" s="14" t="s">
        <v>141</v>
      </c>
    </row>
    <row r="22" spans="1:24" ht="15.75" customHeight="1" x14ac:dyDescent="0.25">
      <c r="A22" s="14">
        <f>IF(LEN('RNV 03 2025'!G22)&gt;0, 1, 0)</f>
        <v>1</v>
      </c>
      <c r="B22" s="14">
        <f>IF('RNV 03 2025'!J22="En tiempo",1,0)</f>
        <v>1</v>
      </c>
      <c r="C22" s="14">
        <f t="shared" si="0"/>
        <v>1</v>
      </c>
      <c r="D22" s="14">
        <f>IF('RNV 03 2025'!G22="Acepta", 1, IF('RNV 03 2025'!G22="Rechaza", 0.5, IF(ISBLANK('RNV 03 2025'!G22), 0, )))</f>
        <v>1</v>
      </c>
      <c r="E22" s="14">
        <f>IF('RNV 03 2025'!I22="Se señala",1,0)</f>
        <v>1</v>
      </c>
      <c r="F22" s="14">
        <f t="shared" si="1"/>
        <v>1</v>
      </c>
      <c r="G22" s="14">
        <f>IF('RNV 03 2025'!L22="Implementadas", 1, IF('RNV 03 2025'!L22="Parcialmente implementadas", 0.5, IF('RNV 03 2025'!L22="No implementadas", 0,"0" )))</f>
        <v>0.5</v>
      </c>
      <c r="I22" s="14" t="s">
        <v>128</v>
      </c>
      <c r="J22" s="14" t="s">
        <v>142</v>
      </c>
    </row>
    <row r="23" spans="1:24" ht="15.75" customHeight="1" x14ac:dyDescent="0.25">
      <c r="A23" s="14">
        <f>IF(LEN('RNV 03 2025'!G23)&gt;0, 1, 0)</f>
        <v>1</v>
      </c>
      <c r="B23" s="14">
        <f>IF('RNV 03 2025'!J23="En tiempo",1,0)</f>
        <v>0</v>
      </c>
      <c r="C23" s="14">
        <f t="shared" si="0"/>
        <v>0.5</v>
      </c>
      <c r="D23" s="14">
        <f>IF('RNV 03 2025'!G23="Acepta", 1, IF('RNV 03 2025'!G23="Rechaza", 0.5, IF(ISBLANK('RNV 03 2025'!G23), 0, )))</f>
        <v>1</v>
      </c>
      <c r="E23" s="14">
        <f>IF('RNV 03 2025'!I23="Se señala",1,0)</f>
        <v>1</v>
      </c>
      <c r="F23" s="14">
        <f t="shared" si="1"/>
        <v>1</v>
      </c>
      <c r="G23" s="14" t="str">
        <f>IF('RNV 03 2025'!L23="Implementadas", 1, IF('RNV 03 2025'!L23="Parcialmente implementadas", 0.5, IF('RNV 03 2025'!L23="No implementadas", 0,"0" )))</f>
        <v>0</v>
      </c>
      <c r="I23" s="14" t="s">
        <v>129</v>
      </c>
      <c r="J23" s="14" t="s">
        <v>143</v>
      </c>
    </row>
    <row r="24" spans="1:24" ht="15.75" customHeight="1" x14ac:dyDescent="0.25">
      <c r="A24" s="14">
        <f>IF(LEN('RNV 03 2025'!G24)&gt;0, 1, 0)</f>
        <v>0</v>
      </c>
      <c r="B24" s="14">
        <f>IF('RNV 03 2025'!J24="En tiempo",1,0)</f>
        <v>0</v>
      </c>
      <c r="C24" s="14">
        <f t="shared" si="0"/>
        <v>0</v>
      </c>
      <c r="D24" s="14">
        <f>IF('RNV 03 2025'!G24="Acepta", 1, IF('RNV 03 2025'!G24="Rechaza", 0.5, IF(ISBLANK('RNV 03 2025'!G24), 0, )))</f>
        <v>0</v>
      </c>
      <c r="E24" s="14">
        <f>IF('RNV 03 2025'!I24="Se señala",1,0)</f>
        <v>0</v>
      </c>
      <c r="F24" s="14">
        <f t="shared" si="1"/>
        <v>0</v>
      </c>
      <c r="G24" s="14" t="str">
        <f>IF('RNV 03 2025'!L24="Implementadas", 1, IF('RNV 03 2025'!L24="Parcialmente implementadas", 0.5, IF('RNV 03 2025'!L24="No implementadas", 0,"0" )))</f>
        <v>0</v>
      </c>
      <c r="I24" s="14" t="s">
        <v>130</v>
      </c>
      <c r="J24" s="14" t="s">
        <v>144</v>
      </c>
    </row>
    <row r="25" spans="1:24" ht="15.75" customHeight="1" x14ac:dyDescent="0.25">
      <c r="A25" s="14">
        <f>IF(LEN('RNV 03 2025'!G25)&gt;0, 1, 0)</f>
        <v>0</v>
      </c>
      <c r="B25" s="14">
        <f>IF('RNV 03 2025'!J25="En tiempo",1,0)</f>
        <v>0</v>
      </c>
      <c r="C25" s="14">
        <f t="shared" si="0"/>
        <v>0</v>
      </c>
      <c r="D25" s="14">
        <f>IF('RNV 03 2025'!G25="Acepta", 1, IF('RNV 03 2025'!G25="Rechaza", 0.5, IF(ISBLANK('RNV 03 2025'!G25), 0, )))</f>
        <v>0</v>
      </c>
      <c r="E25" s="14">
        <f>IF('RNV 03 2025'!I25="Se señala",1,0)</f>
        <v>0</v>
      </c>
      <c r="F25" s="14">
        <f t="shared" si="1"/>
        <v>0</v>
      </c>
      <c r="G25" s="14" t="str">
        <f>IF('RNV 03 2025'!L25="Implementadas", 1, IF('RNV 03 2025'!L25="Parcialmente implementadas", 0.5, IF('RNV 03 2025'!L25="No implementadas", 0,"0" )))</f>
        <v>0</v>
      </c>
    </row>
    <row r="26" spans="1:24" ht="15.75" customHeight="1" x14ac:dyDescent="0.25">
      <c r="A26" s="14">
        <f>IF(LEN('RNV 03 2025'!G26)&gt;0, 1, 0)</f>
        <v>0</v>
      </c>
      <c r="B26" s="14">
        <f>IF('RNV 03 2025'!J26="En tiempo",1,0)</f>
        <v>0</v>
      </c>
      <c r="C26" s="14">
        <f t="shared" si="0"/>
        <v>0</v>
      </c>
      <c r="D26" s="14">
        <f>IF('RNV 03 2025'!G26="Acepta", 1, IF('RNV 03 2025'!G26="Rechaza", 0.5, IF(ISBLANK('RNV 03 2025'!G26), 0, )))</f>
        <v>0</v>
      </c>
      <c r="E26" s="14">
        <f>IF('RNV 03 2025'!I26="Se señala",1,0)</f>
        <v>0</v>
      </c>
      <c r="F26" s="14">
        <f t="shared" si="1"/>
        <v>0</v>
      </c>
      <c r="G26" s="14" t="str">
        <f>IF('RNV 03 2025'!L26="Implementadas", 1, IF('RNV 03 2025'!L26="Parcialmente implementadas", 0.5, IF('RNV 03 2025'!L26="No implementadas", 0,"0" )))</f>
        <v>0</v>
      </c>
    </row>
    <row r="27" spans="1:24" ht="15.75" customHeight="1" x14ac:dyDescent="0.25">
      <c r="A27" s="14">
        <f>IF(LEN('RNV 03 2025'!G27)&gt;0, 1, 0)</f>
        <v>0</v>
      </c>
      <c r="B27" s="14">
        <f>IF('RNV 03 2025'!J27="En tiempo",1,0)</f>
        <v>0</v>
      </c>
      <c r="C27" s="14">
        <f t="shared" si="0"/>
        <v>0</v>
      </c>
      <c r="D27" s="14">
        <f>IF('RNV 03 2025'!G27="Acepta", 1, IF('RNV 03 2025'!G27="Rechaza", 0.5, IF(ISBLANK('RNV 03 2025'!G27), 0, )))</f>
        <v>0</v>
      </c>
      <c r="E27" s="14">
        <f>IF('RNV 03 2025'!I27="Se señala",1,0)</f>
        <v>0</v>
      </c>
      <c r="F27" s="14">
        <f t="shared" si="1"/>
        <v>0</v>
      </c>
      <c r="G27" s="14" t="str">
        <f>IF('RNV 03 2025'!L27="Implementadas", 1, IF('RNV 03 2025'!L27="Parcialmente implementadas", 0.5, IF('RNV 03 2025'!L27="No implementadas", 0,"0" )))</f>
        <v>0</v>
      </c>
      <c r="I27" s="14" t="s">
        <v>17</v>
      </c>
      <c r="J27" s="14" t="s">
        <v>19</v>
      </c>
      <c r="K27" s="14" t="s">
        <v>20</v>
      </c>
      <c r="L27" s="14" t="s">
        <v>33</v>
      </c>
    </row>
    <row r="28" spans="1:24" ht="15.75" customHeight="1" x14ac:dyDescent="0.25">
      <c r="A28" s="14">
        <f>IF(LEN('RNV 03 2025'!G28)&gt;0, 1, 0)</f>
        <v>1</v>
      </c>
      <c r="B28" s="14">
        <f>IF('RNV 03 2025'!J28="En tiempo",1,0)</f>
        <v>1</v>
      </c>
      <c r="C28" s="14">
        <f t="shared" si="0"/>
        <v>1</v>
      </c>
      <c r="D28" s="14">
        <f>IF('RNV 03 2025'!G28="Acepta", 1, IF('RNV 03 2025'!G28="Rechaza", 0.5, IF(ISBLANK('RNV 03 2025'!G28), 0, )))</f>
        <v>1</v>
      </c>
      <c r="E28" s="14">
        <f>IF('RNV 03 2025'!I28="Se señala",1,0)</f>
        <v>1</v>
      </c>
      <c r="F28" s="14">
        <f t="shared" si="1"/>
        <v>1</v>
      </c>
      <c r="G28" s="14" t="str">
        <f>IF('RNV 03 2025'!L28="Implementadas", 1, IF('RNV 03 2025'!L28="Parcialmente implementadas", 0.5, IF('RNV 03 2025'!L28="No implementadas", 0,"0" )))</f>
        <v>0</v>
      </c>
      <c r="I28" s="14" t="s">
        <v>30</v>
      </c>
      <c r="J28" s="14" t="s">
        <v>32</v>
      </c>
      <c r="K28" s="14" t="s">
        <v>26</v>
      </c>
      <c r="L28" s="14" t="s">
        <v>21</v>
      </c>
    </row>
    <row r="29" spans="1:24" ht="15.75" customHeight="1" x14ac:dyDescent="0.25">
      <c r="A29" s="14">
        <f>IF(LEN('RNV 03 2025'!G29)&gt;0, 1, 0)</f>
        <v>0</v>
      </c>
      <c r="B29" s="14">
        <f>IF('RNV 03 2025'!J29="En tiempo",1,0)</f>
        <v>0</v>
      </c>
      <c r="C29" s="14">
        <f t="shared" si="0"/>
        <v>0</v>
      </c>
      <c r="D29" s="14">
        <f>IF('RNV 03 2025'!G29="Acepta", 1, IF('RNV 03 2025'!G29="Rechaza", 0.5, IF(ISBLANK('RNV 03 2025'!G29), 0, )))</f>
        <v>0</v>
      </c>
      <c r="E29" s="14">
        <f>IF('RNV 03 2025'!I29="Se señala",1,0)</f>
        <v>0</v>
      </c>
      <c r="F29" s="14">
        <f t="shared" si="1"/>
        <v>0</v>
      </c>
      <c r="G29" s="14" t="str">
        <f>IF('RNV 03 2025'!L29="Implementadas", 1, IF('RNV 03 2025'!L29="Parcialmente implementadas", 0.5, IF('RNV 03 2025'!L29="No implementadas", 0,"0" )))</f>
        <v>0</v>
      </c>
      <c r="L29" s="14" t="s">
        <v>174</v>
      </c>
    </row>
    <row r="30" spans="1:24" ht="15.75" customHeight="1" x14ac:dyDescent="0.25">
      <c r="A30" s="14">
        <f>IF(LEN('RNV 03 2025'!G30)&gt;0, 1, 0)</f>
        <v>0</v>
      </c>
      <c r="B30" s="14">
        <f>IF('RNV 03 2025'!J30="En tiempo",1,0)</f>
        <v>0</v>
      </c>
      <c r="C30" s="14">
        <f t="shared" si="0"/>
        <v>0</v>
      </c>
      <c r="D30" s="14">
        <f>IF('RNV 03 2025'!G30="Acepta", 1, IF('RNV 03 2025'!G30="Rechaza", 0.5, IF(ISBLANK('RNV 03 2025'!G30), 0, )))</f>
        <v>0</v>
      </c>
      <c r="E30" s="14">
        <f>IF('RNV 03 2025'!I30="Se señala",1,0)</f>
        <v>0</v>
      </c>
      <c r="F30" s="14">
        <f t="shared" si="1"/>
        <v>0</v>
      </c>
      <c r="G30" s="14" t="str">
        <f>IF('RNV 03 2025'!L30="Implementadas", 1, IF('RNV 03 2025'!L30="Parcialmente implementadas", 0.5, IF('RNV 03 2025'!L30="No implementadas", 0,"0" )))</f>
        <v>0</v>
      </c>
      <c r="S30" s="9"/>
      <c r="T30" s="9"/>
      <c r="U30" s="9"/>
      <c r="V30" s="9"/>
      <c r="W30" s="9"/>
      <c r="X30" s="9"/>
    </row>
    <row r="31" spans="1:24" ht="15.75" customHeight="1" x14ac:dyDescent="0.25">
      <c r="A31" s="14">
        <f>IF(LEN('RNV 03 2025'!G31)&gt;0, 1, 0)</f>
        <v>1</v>
      </c>
      <c r="B31" s="14">
        <f>IF('RNV 03 2025'!J31="En tiempo",1,0)</f>
        <v>0</v>
      </c>
      <c r="C31" s="14">
        <f t="shared" si="0"/>
        <v>0.5</v>
      </c>
      <c r="D31" s="14">
        <f>IF('RNV 03 2025'!G31="Acepta", 1, IF('RNV 03 2025'!G31="Rechaza", 0.5, IF(ISBLANK('RNV 03 2025'!G31), 0, )))</f>
        <v>1</v>
      </c>
      <c r="E31" s="14">
        <f>IF('RNV 03 2025'!I31="Se señala",1,0)</f>
        <v>1</v>
      </c>
      <c r="F31" s="14">
        <f t="shared" si="1"/>
        <v>1</v>
      </c>
      <c r="G31" s="14" t="str">
        <f>IF('RNV 03 2025'!L31="Implementadas", 1, IF('RNV 03 2025'!L31="Parcialmente implementadas", 0.5, IF('RNV 03 2025'!L31="No implementadas", 0,"0" )))</f>
        <v>0</v>
      </c>
    </row>
    <row r="32" spans="1:24" ht="15.75" customHeight="1" x14ac:dyDescent="0.25">
      <c r="A32" s="14">
        <f>IF(LEN('RNV 03 2025'!G32)&gt;0, 1, 0)</f>
        <v>0</v>
      </c>
      <c r="B32" s="14">
        <f>IF('RNV 03 2025'!J32="En tiempo",1,0)</f>
        <v>0</v>
      </c>
      <c r="C32" s="14">
        <f t="shared" si="0"/>
        <v>0</v>
      </c>
      <c r="D32" s="14">
        <f>IF('RNV 03 2025'!G32="Acepta", 1, IF('RNV 03 2025'!G32="Rechaza", 0.5, IF(ISBLANK('RNV 03 2025'!G32), 0, )))</f>
        <v>0</v>
      </c>
      <c r="E32" s="14">
        <f>IF('RNV 03 2025'!I32="Se señala",1,0)</f>
        <v>0</v>
      </c>
      <c r="F32" s="14">
        <f t="shared" si="1"/>
        <v>0</v>
      </c>
      <c r="G32" s="14" t="str">
        <f>IF('RNV 03 2025'!L32="Implementadas", 1, IF('RNV 03 2025'!L32="Parcialmente implementadas", 0.5, IF('RNV 03 2025'!L32="No implementadas", 0,"0" )))</f>
        <v>0</v>
      </c>
    </row>
    <row r="33" spans="1:7" ht="15.75" customHeight="1" x14ac:dyDescent="0.25">
      <c r="A33" s="14">
        <f>IF(LEN('RNV 03 2025'!G33)&gt;0, 1, 0)</f>
        <v>0</v>
      </c>
      <c r="B33" s="14">
        <f>IF('RNV 03 2025'!J33="En tiempo",1,0)</f>
        <v>0</v>
      </c>
      <c r="C33" s="14">
        <f t="shared" si="0"/>
        <v>0</v>
      </c>
      <c r="D33" s="14">
        <f>IF('RNV 03 2025'!G33="Acepta", 1, IF('RNV 03 2025'!G33="Rechaza", 0.5, IF(ISBLANK('RNV 03 2025'!G33), 0, )))</f>
        <v>0</v>
      </c>
      <c r="E33" s="14">
        <f>IF('RNV 03 2025'!I33="Se señala",1,0)</f>
        <v>0</v>
      </c>
      <c r="F33" s="14">
        <f t="shared" si="1"/>
        <v>0</v>
      </c>
      <c r="G33" s="14" t="str">
        <f>IF('RNV 03 2025'!L33="Implementadas", 1, IF('RNV 03 2025'!L33="Parcialmente implementadas", 0.5, IF('RNV 03 2025'!L33="No implementadas", 0,"0" )))</f>
        <v>0</v>
      </c>
    </row>
    <row r="34" spans="1:7" ht="15.75" customHeight="1" x14ac:dyDescent="0.25">
      <c r="A34" s="14">
        <f>IF(LEN('RNV 03 2025'!G34)&gt;0, 1, 0)</f>
        <v>0</v>
      </c>
      <c r="B34" s="14">
        <f>IF('RNV 03 2025'!J34="En tiempo",1,0)</f>
        <v>0</v>
      </c>
      <c r="C34" s="14">
        <f t="shared" si="0"/>
        <v>0</v>
      </c>
      <c r="D34" s="14">
        <f>IF('RNV 03 2025'!G34="Acepta", 1, IF('RNV 03 2025'!G34="Rechaza", 0.5, IF(ISBLANK('RNV 03 2025'!G34), 0, )))</f>
        <v>0</v>
      </c>
      <c r="E34" s="14">
        <f>IF('RNV 03 2025'!I34="Se señala",1,0)</f>
        <v>0</v>
      </c>
      <c r="F34" s="14">
        <f t="shared" si="1"/>
        <v>0</v>
      </c>
      <c r="G34" s="14" t="str">
        <f>IF('RNV 03 2025'!L34="Implementadas", 1, IF('RNV 03 2025'!L34="Parcialmente implementadas", 0.5, IF('RNV 03 2025'!L34="No implementadas", 0,"0" )))</f>
        <v>0</v>
      </c>
    </row>
    <row r="35" spans="1:7" ht="15.75" customHeight="1" x14ac:dyDescent="0.25">
      <c r="A35" s="14">
        <f>IF(LEN('RNV 03 2025'!G35)&gt;0, 1, 0)</f>
        <v>0</v>
      </c>
      <c r="B35" s="14">
        <f>IF('RNV 03 2025'!J35="En tiempo",1,0)</f>
        <v>0</v>
      </c>
      <c r="C35" s="14">
        <f t="shared" si="0"/>
        <v>0</v>
      </c>
      <c r="D35" s="14">
        <f>IF('RNV 03 2025'!G35="Acepta", 1, IF('RNV 03 2025'!G35="Rechaza", 0.5, IF(ISBLANK('RNV 03 2025'!G35), 0, )))</f>
        <v>0</v>
      </c>
      <c r="E35" s="14">
        <f>IF('RNV 03 2025'!I35="Se señala",1,0)</f>
        <v>0</v>
      </c>
      <c r="F35" s="14">
        <f t="shared" si="1"/>
        <v>0</v>
      </c>
      <c r="G35" s="14" t="str">
        <f>IF('RNV 03 2025'!L35="Implementadas", 1, IF('RNV 03 2025'!L35="Parcialmente implementadas", 0.5, IF('RNV 03 2025'!L35="No implementadas", 0,"0" )))</f>
        <v>0</v>
      </c>
    </row>
    <row r="36" spans="1:7" ht="15.75" customHeight="1" x14ac:dyDescent="0.25">
      <c r="A36" s="14">
        <f>IF(LEN('RNV 03 2025'!G36)&gt;0, 1, 0)</f>
        <v>0</v>
      </c>
      <c r="B36" s="14">
        <f>IF('RNV 03 2025'!J36="En tiempo",1,0)</f>
        <v>0</v>
      </c>
      <c r="C36" s="14">
        <f t="shared" si="0"/>
        <v>0</v>
      </c>
      <c r="D36" s="14">
        <f>IF('RNV 03 2025'!G36="Acepta", 1, IF('RNV 03 2025'!G36="Rechaza", 0.5, IF(ISBLANK('RNV 03 2025'!G36), 0, )))</f>
        <v>0</v>
      </c>
      <c r="E36" s="14">
        <f>IF('RNV 03 2025'!I36="Se señala",1,0)</f>
        <v>0</v>
      </c>
      <c r="F36" s="14">
        <f t="shared" si="1"/>
        <v>0</v>
      </c>
      <c r="G36" s="14" t="str">
        <f>IF('RNV 03 2025'!L36="Implementadas", 1, IF('RNV 03 2025'!L36="Parcialmente implementadas", 0.5, IF('RNV 03 2025'!L36="No implementadas", 0,"0" )))</f>
        <v>0</v>
      </c>
    </row>
    <row r="37" spans="1:7" ht="15.75" customHeight="1" x14ac:dyDescent="0.25">
      <c r="A37" s="14">
        <f>IF(LEN('RNV 03 2025'!G37)&gt;0, 1, 0)</f>
        <v>1</v>
      </c>
      <c r="B37" s="14">
        <f>IF('RNV 03 2025'!J37="En tiempo",1,0)</f>
        <v>1</v>
      </c>
      <c r="C37" s="14">
        <f t="shared" si="0"/>
        <v>1</v>
      </c>
      <c r="D37" s="14">
        <f>IF('RNV 03 2025'!G37="Acepta", 1, IF('RNV 03 2025'!G37="Rechaza", 0.5, IF(ISBLANK('RNV 03 2025'!G37), 0, )))</f>
        <v>0.5</v>
      </c>
      <c r="E37" s="14">
        <f>IF('RNV 03 2025'!I37="Se señala",1,0)</f>
        <v>0</v>
      </c>
      <c r="F37" s="14">
        <f t="shared" si="1"/>
        <v>0.25</v>
      </c>
      <c r="G37" s="14">
        <f>IF('RNV 03 2025'!L37="Implementadas", 1, IF('RNV 03 2025'!L37="Parcialmente implementadas", 0.5, IF('RNV 03 2025'!L37="No implementadas", 0,"0" )))</f>
        <v>0</v>
      </c>
    </row>
    <row r="38" spans="1:7" ht="15.75" customHeight="1" x14ac:dyDescent="0.25">
      <c r="A38" s="14">
        <f>IF(LEN('RNV 03 2025'!G38)&gt;0, 1, 0)</f>
        <v>0</v>
      </c>
      <c r="B38" s="14">
        <f>IF('RNV 03 2025'!J38="En tiempo",1,0)</f>
        <v>0</v>
      </c>
      <c r="C38" s="14">
        <f t="shared" si="0"/>
        <v>0</v>
      </c>
      <c r="D38" s="14">
        <f>IF('RNV 03 2025'!G38="Acepta", 1, IF('RNV 03 2025'!G38="Rechaza", 0.5, IF(ISBLANK('RNV 03 2025'!G38), 0, )))</f>
        <v>0</v>
      </c>
      <c r="E38" s="14">
        <f>IF('RNV 03 2025'!I38="Se señala",1,0)</f>
        <v>0</v>
      </c>
      <c r="F38" s="14">
        <f t="shared" si="1"/>
        <v>0</v>
      </c>
      <c r="G38" s="14" t="str">
        <f>IF('RNV 03 2025'!L38="Implementadas", 1, IF('RNV 03 2025'!L38="Parcialmente implementadas", 0.5, IF('RNV 03 2025'!L38="No implementadas", 0,"0" )))</f>
        <v>0</v>
      </c>
    </row>
    <row r="39" spans="1:7" ht="15.75" customHeight="1" x14ac:dyDescent="0.25">
      <c r="A39" s="14">
        <f>IF(LEN('RNV 03 2025'!G39)&gt;0, 1, 0)</f>
        <v>0</v>
      </c>
      <c r="B39" s="14">
        <f>IF('RNV 03 2025'!J39="En tiempo",1,0)</f>
        <v>0</v>
      </c>
      <c r="C39" s="14">
        <f t="shared" si="0"/>
        <v>0</v>
      </c>
      <c r="D39" s="14">
        <f>IF('RNV 03 2025'!G39="Acepta", 1, IF('RNV 03 2025'!G39="Rechaza", 0.5, IF(ISBLANK('RNV 03 2025'!G39), 0, )))</f>
        <v>0</v>
      </c>
      <c r="E39" s="14">
        <f>IF('RNV 03 2025'!I39="Se señala",1,0)</f>
        <v>0</v>
      </c>
      <c r="F39" s="14">
        <f t="shared" si="1"/>
        <v>0</v>
      </c>
      <c r="G39" s="14" t="str">
        <f>IF('RNV 03 2025'!L39="Implementadas", 1, IF('RNV 03 2025'!L39="Parcialmente implementadas", 0.5, IF('RNV 03 2025'!L39="No implementadas", 0,"0" )))</f>
        <v>0</v>
      </c>
    </row>
    <row r="40" spans="1:7" ht="15.75" customHeight="1" x14ac:dyDescent="0.25">
      <c r="A40" s="14">
        <f>IF(LEN('RNV 03 2025'!G40)&gt;0, 1, 0)</f>
        <v>0</v>
      </c>
      <c r="B40" s="14">
        <f>IF('RNV 03 2025'!J40="En tiempo",1,0)</f>
        <v>0</v>
      </c>
      <c r="C40" s="14">
        <f t="shared" si="0"/>
        <v>0</v>
      </c>
      <c r="D40" s="14">
        <f>IF('RNV 03 2025'!G40="Acepta", 1, IF('RNV 03 2025'!G40="Rechaza", 0.5, IF(ISBLANK('RNV 03 2025'!G40), 0, )))</f>
        <v>0</v>
      </c>
      <c r="E40" s="14">
        <f>IF('RNV 03 2025'!I40="Se señala",1,0)</f>
        <v>0</v>
      </c>
      <c r="F40" s="14">
        <f t="shared" si="1"/>
        <v>0</v>
      </c>
      <c r="G40" s="14" t="str">
        <f>IF('RNV 03 2025'!L40="Implementadas", 1, IF('RNV 03 2025'!L40="Parcialmente implementadas", 0.5, IF('RNV 03 2025'!L40="No implementadas", 0,"0" )))</f>
        <v>0</v>
      </c>
    </row>
    <row r="41" spans="1:7" ht="15.75" customHeight="1" x14ac:dyDescent="0.25">
      <c r="A41" s="14">
        <f>IF(LEN('RNV 03 2025'!G41)&gt;0, 1, 0)</f>
        <v>0</v>
      </c>
      <c r="B41" s="14">
        <f>IF('RNV 03 2025'!J41="En tiempo",1,0)</f>
        <v>0</v>
      </c>
      <c r="C41" s="14">
        <f t="shared" si="0"/>
        <v>0</v>
      </c>
      <c r="D41" s="14">
        <f>IF('RNV 03 2025'!G41="Acepta", 1, IF('RNV 03 2025'!G41="Rechaza", 0.5, IF(ISBLANK('RNV 03 2025'!G41), 0, )))</f>
        <v>0</v>
      </c>
      <c r="E41" s="14">
        <f>IF('RNV 03 2025'!I41="Se señala",1,0)</f>
        <v>0</v>
      </c>
      <c r="F41" s="14">
        <f t="shared" si="1"/>
        <v>0</v>
      </c>
      <c r="G41" s="14" t="str">
        <f>IF('RNV 03 2025'!L41="Implementadas", 1, IF('RNV 03 2025'!L41="Parcialmente implementadas", 0.5, IF('RNV 03 2025'!L41="No implementadas", 0,"0" )))</f>
        <v>0</v>
      </c>
    </row>
    <row r="42" spans="1:7" ht="15.75" customHeight="1" x14ac:dyDescent="0.25">
      <c r="A42" s="14">
        <f>IF(LEN('RNV 03 2025'!G42)&gt;0, 1, 0)</f>
        <v>1</v>
      </c>
      <c r="B42" s="14">
        <f>IF('RNV 03 2025'!J42="En tiempo",1,0)</f>
        <v>1</v>
      </c>
      <c r="C42" s="14">
        <f t="shared" si="0"/>
        <v>1</v>
      </c>
      <c r="D42" s="14">
        <f>IF('RNV 03 2025'!G42="Acepta", 1, IF('RNV 03 2025'!G42="Rechaza", 0.5, IF(ISBLANK('RNV 03 2025'!G42), 0, )))</f>
        <v>1</v>
      </c>
      <c r="E42" s="14">
        <f>IF('RNV 03 2025'!I42="Se señala",1,0)</f>
        <v>1</v>
      </c>
      <c r="F42" s="14">
        <f t="shared" si="1"/>
        <v>1</v>
      </c>
      <c r="G42" s="14" t="str">
        <f>IF('RNV 03 2025'!L42="Implementadas", 1, IF('RNV 03 2025'!L42="Parcialmente implementadas", 0.5, IF('RNV 03 2025'!L42="No implementadas", 0,"0" )))</f>
        <v>0</v>
      </c>
    </row>
    <row r="43" spans="1:7" ht="15.75" customHeight="1" x14ac:dyDescent="0.25">
      <c r="A43" s="14">
        <f>IF(LEN('RNV 03 2025'!G43)&gt;0, 1, 0)</f>
        <v>0</v>
      </c>
      <c r="B43" s="14">
        <f>IF('RNV 03 2025'!J43="En tiempo",1,0)</f>
        <v>0</v>
      </c>
      <c r="C43" s="14">
        <f t="shared" si="0"/>
        <v>0</v>
      </c>
      <c r="D43" s="14">
        <f>IF('RNV 03 2025'!G43="Acepta", 1, IF('RNV 03 2025'!G43="Rechaza", 0.5, IF(ISBLANK('RNV 03 2025'!G43), 0, )))</f>
        <v>0</v>
      </c>
      <c r="E43" s="14">
        <f>IF('RNV 03 2025'!I43="Se señala",1,0)</f>
        <v>0</v>
      </c>
      <c r="F43" s="14">
        <f t="shared" si="1"/>
        <v>0</v>
      </c>
      <c r="G43" s="14" t="str">
        <f>IF('RNV 03 2025'!L43="Implementadas", 1, IF('RNV 03 2025'!L43="Parcialmente implementadas", 0.5, IF('RNV 03 2025'!L43="No implementadas", 0,"0" )))</f>
        <v>0</v>
      </c>
    </row>
    <row r="44" spans="1:7" ht="15.75" customHeight="1" x14ac:dyDescent="0.25">
      <c r="A44" s="14">
        <f>IF(LEN('RNV 03 2025'!G44)&gt;0, 1, 0)</f>
        <v>0</v>
      </c>
      <c r="B44" s="14">
        <f>IF('RNV 03 2025'!J44="En tiempo",1,0)</f>
        <v>0</v>
      </c>
      <c r="C44" s="14">
        <f t="shared" si="0"/>
        <v>0</v>
      </c>
      <c r="D44" s="14">
        <f>IF('RNV 03 2025'!G44="Acepta", 1, IF('RNV 03 2025'!G44="Rechaza", 0.5, IF(ISBLANK('RNV 03 2025'!G44), 0, )))</f>
        <v>0</v>
      </c>
      <c r="E44" s="14">
        <f>IF('RNV 03 2025'!I44="Se señala",1,0)</f>
        <v>0</v>
      </c>
      <c r="F44" s="14">
        <f t="shared" si="1"/>
        <v>0</v>
      </c>
      <c r="G44" s="14" t="str">
        <f>IF('RNV 03 2025'!L44="Implementadas", 1, IF('RNV 03 2025'!L44="Parcialmente implementadas", 0.5, IF('RNV 03 2025'!L44="No implementadas", 0,"0" )))</f>
        <v>0</v>
      </c>
    </row>
    <row r="45" spans="1:7" ht="15.75" customHeight="1" x14ac:dyDescent="0.25">
      <c r="A45" s="14">
        <f>IF(LEN('RNV 03 2025'!G45)&gt;0, 1, 0)</f>
        <v>0</v>
      </c>
      <c r="B45" s="14">
        <f>IF('RNV 03 2025'!J45="En tiempo",1,0)</f>
        <v>0</v>
      </c>
      <c r="C45" s="14">
        <f t="shared" si="0"/>
        <v>0</v>
      </c>
      <c r="D45" s="14">
        <f>IF('RNV 03 2025'!G45="Acepta", 1, IF('RNV 03 2025'!G45="Rechaza", 0.5, IF(ISBLANK('RNV 03 2025'!G45), 0, )))</f>
        <v>0</v>
      </c>
      <c r="E45" s="14">
        <f>IF('RNV 03 2025'!I45="Se señala",1,0)</f>
        <v>0</v>
      </c>
      <c r="F45" s="14">
        <f t="shared" si="1"/>
        <v>0</v>
      </c>
      <c r="G45" s="14" t="str">
        <f>IF('RNV 03 2025'!L45="Implementadas", 1, IF('RNV 03 2025'!L45="Parcialmente implementadas", 0.5, IF('RNV 03 2025'!L45="No implementadas", 0,"0" )))</f>
        <v>0</v>
      </c>
    </row>
    <row r="46" spans="1:7" ht="15.75" customHeight="1" x14ac:dyDescent="0.25">
      <c r="A46" s="14">
        <f>IF(LEN('RNV 03 2025'!G46)&gt;0, 1, 0)</f>
        <v>0</v>
      </c>
      <c r="B46" s="14">
        <f>IF('RNV 03 2025'!J46="En tiempo",1,0)</f>
        <v>0</v>
      </c>
      <c r="C46" s="14">
        <f t="shared" si="0"/>
        <v>0</v>
      </c>
      <c r="D46" s="14">
        <f>IF('RNV 03 2025'!G46="Acepta", 1, IF('RNV 03 2025'!G46="Rechaza", 0.5, IF(ISBLANK('RNV 03 2025'!G46), 0, )))</f>
        <v>0</v>
      </c>
      <c r="E46" s="14">
        <f>IF('RNV 03 2025'!I46="Se señala",1,0)</f>
        <v>0</v>
      </c>
      <c r="F46" s="14">
        <f t="shared" si="1"/>
        <v>0</v>
      </c>
      <c r="G46" s="14" t="str">
        <f>IF('RNV 03 2025'!L46="Implementadas", 1, IF('RNV 03 2025'!L46="Parcialmente implementadas", 0.5, IF('RNV 03 2025'!L46="No implementadas", 0,"0" )))</f>
        <v>0</v>
      </c>
    </row>
    <row r="47" spans="1:7" ht="15.75" customHeight="1" x14ac:dyDescent="0.25">
      <c r="A47" s="14">
        <f>IF(LEN('RNV 03 2025'!G47)&gt;0, 1, 0)</f>
        <v>0</v>
      </c>
      <c r="B47" s="14">
        <f>IF('RNV 03 2025'!J47="En tiempo",1,0)</f>
        <v>0</v>
      </c>
      <c r="C47" s="14">
        <f t="shared" si="0"/>
        <v>0</v>
      </c>
      <c r="D47" s="14">
        <f>IF('RNV 03 2025'!G47="Acepta", 1, IF('RNV 03 2025'!G47="Rechaza", 0.5, IF(ISBLANK('RNV 03 2025'!G47), 0, )))</f>
        <v>0</v>
      </c>
      <c r="E47" s="14">
        <f>IF('RNV 03 2025'!I47="Se señala",1,0)</f>
        <v>0</v>
      </c>
      <c r="F47" s="14">
        <f t="shared" si="1"/>
        <v>0</v>
      </c>
      <c r="G47" s="14" t="str">
        <f>IF('RNV 03 2025'!L47="Implementadas", 1, IF('RNV 03 2025'!L47="Parcialmente implementadas", 0.5, IF('RNV 03 2025'!L47="No implementadas", 0,"0" )))</f>
        <v>0</v>
      </c>
    </row>
    <row r="48" spans="1:7" ht="15.75" customHeight="1" x14ac:dyDescent="0.25">
      <c r="A48" s="14">
        <f>IF(LEN('RNV 03 2025'!G48)&gt;0, 1, 0)</f>
        <v>0</v>
      </c>
      <c r="B48" s="14">
        <f>IF('RNV 03 2025'!J48="En tiempo",1,0)</f>
        <v>0</v>
      </c>
      <c r="C48" s="14">
        <f t="shared" si="0"/>
        <v>0</v>
      </c>
      <c r="D48" s="14">
        <f>IF('RNV 03 2025'!G48="Acepta", 1, IF('RNV 03 2025'!G48="Rechaza", 0.5, IF(ISBLANK('RNV 03 2025'!G48), 0, )))</f>
        <v>0</v>
      </c>
      <c r="E48" s="14">
        <f>IF('RNV 03 2025'!I48="Se señala",1,0)</f>
        <v>0</v>
      </c>
      <c r="F48" s="14">
        <f t="shared" si="1"/>
        <v>0</v>
      </c>
      <c r="G48" s="14" t="str">
        <f>IF('RNV 03 2025'!L48="Implementadas", 1, IF('RNV 03 2025'!L48="Parcialmente implementadas", 0.5, IF('RNV 03 2025'!L48="No implementadas", 0,"0" )))</f>
        <v>0</v>
      </c>
    </row>
    <row r="49" spans="1:7" ht="15.75" customHeight="1" x14ac:dyDescent="0.25">
      <c r="A49" s="14">
        <f>IF(LEN('RNV 03 2025'!G49)&gt;0, 1, 0)</f>
        <v>1</v>
      </c>
      <c r="B49" s="14">
        <f>IF('RNV 03 2025'!J49="En tiempo",1,0)</f>
        <v>1</v>
      </c>
      <c r="C49" s="14">
        <f t="shared" si="0"/>
        <v>1</v>
      </c>
      <c r="D49" s="14">
        <f>IF('RNV 03 2025'!G49="Acepta", 1, IF('RNV 03 2025'!G49="Rechaza", 0.5, IF(ISBLANK('RNV 03 2025'!G49), 0, )))</f>
        <v>0.5</v>
      </c>
      <c r="E49" s="14">
        <f>IF('RNV 03 2025'!I49="Se señala",1,0)</f>
        <v>0</v>
      </c>
      <c r="F49" s="14">
        <f t="shared" si="1"/>
        <v>0.25</v>
      </c>
      <c r="G49" s="14">
        <f>IF('RNV 03 2025'!L49="Implementadas", 1, IF('RNV 03 2025'!L49="Parcialmente implementadas", 0.5, IF('RNV 03 2025'!L49="No implementadas", 0,"0" )))</f>
        <v>0.5</v>
      </c>
    </row>
    <row r="50" spans="1:7" ht="15.75" customHeight="1" x14ac:dyDescent="0.25">
      <c r="A50" s="14">
        <f>IF(LEN('RNV 03 2025'!G50)&gt;0, 1, 0)</f>
        <v>0</v>
      </c>
      <c r="B50" s="14">
        <f>IF('RNV 03 2025'!J50="En tiempo",1,0)</f>
        <v>0</v>
      </c>
      <c r="C50" s="14">
        <f t="shared" si="0"/>
        <v>0</v>
      </c>
      <c r="D50" s="14">
        <f>IF('RNV 03 2025'!G50="Acepta", 1, IF('RNV 03 2025'!G50="Rechaza", 0.5, IF(ISBLANK('RNV 03 2025'!G50), 0, )))</f>
        <v>0</v>
      </c>
      <c r="E50" s="14">
        <f>IF('RNV 03 2025'!I50="Se señala",1,0)</f>
        <v>0</v>
      </c>
      <c r="F50" s="14">
        <f t="shared" si="1"/>
        <v>0</v>
      </c>
      <c r="G50" s="14" t="str">
        <f>IF('RNV 03 2025'!L50="Implementadas", 1, IF('RNV 03 2025'!L50="Parcialmente implementadas", 0.5, IF('RNV 03 2025'!L50="No implementadas", 0,"0" )))</f>
        <v>0</v>
      </c>
    </row>
    <row r="51" spans="1:7" ht="15.75" customHeight="1" x14ac:dyDescent="0.25">
      <c r="A51" s="14">
        <f>IF(LEN('RNV 03 2025'!G51)&gt;0, 1, 0)</f>
        <v>1</v>
      </c>
      <c r="B51" s="14">
        <f>IF('RNV 03 2025'!J51="En tiempo",1,0)</f>
        <v>1</v>
      </c>
      <c r="C51" s="14">
        <f t="shared" si="0"/>
        <v>1</v>
      </c>
      <c r="D51" s="14">
        <f>IF('RNV 03 2025'!G51="Acepta", 1, IF('RNV 03 2025'!G51="Rechaza", 0.5, IF(ISBLANK('RNV 03 2025'!G51), 0, )))</f>
        <v>1</v>
      </c>
      <c r="E51" s="14">
        <f>IF('RNV 03 2025'!I51="Se señala",1,0)</f>
        <v>1</v>
      </c>
      <c r="F51" s="14">
        <f t="shared" si="1"/>
        <v>1</v>
      </c>
      <c r="G51" s="14">
        <f>IF('RNV 03 2025'!L51="Implementadas", 1, IF('RNV 03 2025'!L51="Parcialmente implementadas", 0.5, IF('RNV 03 2025'!L51="No implementadas", 0,"0" )))</f>
        <v>1</v>
      </c>
    </row>
    <row r="52" spans="1:7" ht="15.75" customHeight="1" x14ac:dyDescent="0.25">
      <c r="A52" s="14">
        <f>IF(LEN('RNV 03 2025'!G52)&gt;0, 1, 0)</f>
        <v>0</v>
      </c>
      <c r="B52" s="14">
        <f>IF('RNV 03 2025'!J52="En tiempo",1,0)</f>
        <v>0</v>
      </c>
      <c r="C52" s="14">
        <f t="shared" si="0"/>
        <v>0</v>
      </c>
      <c r="D52" s="14">
        <f>IF('RNV 03 2025'!G52="Acepta", 1, IF('RNV 03 2025'!G52="Rechaza", 0.5, IF(ISBLANK('RNV 03 2025'!G52), 0, )))</f>
        <v>0</v>
      </c>
      <c r="E52" s="14">
        <f>IF('RNV 03 2025'!I52="Se señala",1,0)</f>
        <v>0</v>
      </c>
      <c r="F52" s="14">
        <f t="shared" si="1"/>
        <v>0</v>
      </c>
      <c r="G52" s="14" t="str">
        <f>IF('RNV 03 2025'!L52="Implementadas", 1, IF('RNV 03 2025'!L52="Parcialmente implementadas", 0.5, IF('RNV 03 2025'!L52="No implementadas", 0,"0" )))</f>
        <v>0</v>
      </c>
    </row>
    <row r="53" spans="1:7" ht="15.75" customHeight="1" x14ac:dyDescent="0.25">
      <c r="A53" s="14">
        <f>IF(LEN('RNV 03 2025'!G53)&gt;0, 1, 0)</f>
        <v>1</v>
      </c>
      <c r="B53" s="14">
        <f>IF('RNV 03 2025'!J53="En tiempo",1,0)</f>
        <v>1</v>
      </c>
      <c r="C53" s="14">
        <f t="shared" si="0"/>
        <v>1</v>
      </c>
      <c r="D53" s="14">
        <f>IF('RNV 03 2025'!G53="Acepta", 1, IF('RNV 03 2025'!G53="Rechaza", 0.5, IF(ISBLANK('RNV 03 2025'!G53), 0, )))</f>
        <v>1</v>
      </c>
      <c r="E53" s="14">
        <f>IF('RNV 03 2025'!I53="Se señala",1,0)</f>
        <v>1</v>
      </c>
      <c r="F53" s="14">
        <f t="shared" si="1"/>
        <v>1</v>
      </c>
      <c r="G53" s="14" t="str">
        <f>IF('RNV 03 2025'!L53="Implementadas", 1, IF('RNV 03 2025'!L53="Parcialmente implementadas", 0.5, IF('RNV 03 2025'!L53="No implementadas", 0,"0" )))</f>
        <v>0</v>
      </c>
    </row>
    <row r="54" spans="1:7" ht="15.75" customHeight="1" x14ac:dyDescent="0.25">
      <c r="A54" s="14">
        <f>IF(LEN('RNV 03 2025'!G54)&gt;0, 1, 0)</f>
        <v>0</v>
      </c>
      <c r="B54" s="14">
        <f>IF('RNV 03 2025'!J54="En tiempo",1,0)</f>
        <v>0</v>
      </c>
      <c r="C54" s="14">
        <f t="shared" si="0"/>
        <v>0</v>
      </c>
      <c r="D54" s="14">
        <f>IF('RNV 03 2025'!G54="Acepta", 1, IF('RNV 03 2025'!G54="Rechaza", 0.5, IF(ISBLANK('RNV 03 2025'!G54), 0, )))</f>
        <v>0</v>
      </c>
      <c r="E54" s="14">
        <f>IF('RNV 03 2025'!I54="Se señala",1,0)</f>
        <v>0</v>
      </c>
      <c r="F54" s="14">
        <f t="shared" si="1"/>
        <v>0</v>
      </c>
      <c r="G54" s="14" t="str">
        <f>IF('RNV 03 2025'!L54="Implementadas", 1, IF('RNV 03 2025'!L54="Parcialmente implementadas", 0.5, IF('RNV 03 2025'!L54="No implementadas", 0,"0" )))</f>
        <v>0</v>
      </c>
    </row>
    <row r="55" spans="1:7" ht="15.75" customHeight="1" x14ac:dyDescent="0.25">
      <c r="A55" s="14">
        <f>IF(LEN('RNV 03 2025'!G55)&gt;0, 1, 0)</f>
        <v>0</v>
      </c>
      <c r="B55" s="14">
        <f>IF('RNV 03 2025'!J55="En tiempo",1,0)</f>
        <v>0</v>
      </c>
      <c r="C55" s="14">
        <f t="shared" si="0"/>
        <v>0</v>
      </c>
      <c r="D55" s="14">
        <f>IF('RNV 03 2025'!G55="Acepta", 1, IF('RNV 03 2025'!G55="Rechaza", 0.5, IF(ISBLANK('RNV 03 2025'!G55), 0, )))</f>
        <v>0</v>
      </c>
      <c r="E55" s="14">
        <f>IF('RNV 03 2025'!I55="Se señala",1,0)</f>
        <v>0</v>
      </c>
      <c r="F55" s="14">
        <f t="shared" si="1"/>
        <v>0</v>
      </c>
      <c r="G55" s="14" t="str">
        <f>IF('RNV 03 2025'!L55="Implementadas", 1, IF('RNV 03 2025'!L55="Parcialmente implementadas", 0.5, IF('RNV 03 2025'!L55="No implementadas", 0,"0" )))</f>
        <v>0</v>
      </c>
    </row>
    <row r="56" spans="1:7" ht="15.75" customHeight="1" x14ac:dyDescent="0.25">
      <c r="A56" s="14">
        <f>IF(LEN('RNV 03 2025'!G56)&gt;0, 1, 0)</f>
        <v>1</v>
      </c>
      <c r="B56" s="14">
        <f>IF('RNV 03 2025'!J56="En tiempo",1,0)</f>
        <v>1</v>
      </c>
      <c r="C56" s="14">
        <f t="shared" si="0"/>
        <v>1</v>
      </c>
      <c r="D56" s="14">
        <f>IF('RNV 03 2025'!G56="Acepta", 1, IF('RNV 03 2025'!G56="Rechaza", 0.5, IF(ISBLANK('RNV 03 2025'!G56), 0, )))</f>
        <v>1</v>
      </c>
      <c r="E56" s="14">
        <f>IF('RNV 03 2025'!I56="Se señala",1,0)</f>
        <v>1</v>
      </c>
      <c r="F56" s="14">
        <f t="shared" si="1"/>
        <v>1</v>
      </c>
      <c r="G56" s="14">
        <f>IF('RNV 03 2025'!L56="Implementadas", 1, IF('RNV 03 2025'!L56="Parcialmente implementadas", 0.5, IF('RNV 03 2025'!L56="No implementadas", 0,"0" )))</f>
        <v>1</v>
      </c>
    </row>
    <row r="57" spans="1:7" ht="15.75" customHeight="1" x14ac:dyDescent="0.25">
      <c r="A57" s="14">
        <f>IF(LEN('RNV 03 2025'!G57)&gt;0, 1, 0)</f>
        <v>0</v>
      </c>
      <c r="B57" s="14">
        <f>IF('RNV 03 2025'!J57="En tiempo",1,0)</f>
        <v>0</v>
      </c>
      <c r="C57" s="14">
        <f t="shared" si="0"/>
        <v>0</v>
      </c>
      <c r="D57" s="14">
        <f>IF('RNV 03 2025'!G57="Acepta", 1, IF('RNV 03 2025'!G57="Rechaza", 0.5, IF(ISBLANK('RNV 03 2025'!G57), 0, )))</f>
        <v>0</v>
      </c>
      <c r="E57" s="14">
        <f>IF('RNV 03 2025'!I57="Se señala",1,0)</f>
        <v>0</v>
      </c>
      <c r="F57" s="14">
        <f t="shared" si="1"/>
        <v>0</v>
      </c>
      <c r="G57" s="14" t="str">
        <f>IF('RNV 03 2025'!L57="Implementadas", 1, IF('RNV 03 2025'!L57="Parcialmente implementadas", 0.5, IF('RNV 03 2025'!L57="No implementadas", 0,"0" )))</f>
        <v>0</v>
      </c>
    </row>
    <row r="58" spans="1:7" ht="15.75" customHeight="1" x14ac:dyDescent="0.25">
      <c r="A58" s="14">
        <f>IF(LEN('RNV 03 2025'!G58)&gt;0, 1, 0)</f>
        <v>0</v>
      </c>
      <c r="B58" s="14">
        <f>IF('RNV 03 2025'!J58="En tiempo",1,0)</f>
        <v>0</v>
      </c>
      <c r="C58" s="14">
        <f t="shared" si="0"/>
        <v>0</v>
      </c>
      <c r="D58" s="14">
        <f>IF('RNV 03 2025'!G58="Acepta", 1, IF('RNV 03 2025'!G58="Rechaza", 0.5, IF(ISBLANK('RNV 03 2025'!G58), 0, )))</f>
        <v>0</v>
      </c>
      <c r="E58" s="14">
        <f>IF('RNV 03 2025'!I58="Se señala",1,0)</f>
        <v>0</v>
      </c>
      <c r="F58" s="14">
        <f t="shared" si="1"/>
        <v>0</v>
      </c>
      <c r="G58" s="14" t="str">
        <f>IF('RNV 03 2025'!L58="Implementadas", 1, IF('RNV 03 2025'!L58="Parcialmente implementadas", 0.5, IF('RNV 03 2025'!L58="No implementadas", 0,"0" )))</f>
        <v>0</v>
      </c>
    </row>
    <row r="59" spans="1:7" ht="15.75" customHeight="1" x14ac:dyDescent="0.25">
      <c r="A59" s="14">
        <f>IF(LEN('RNV 03 2025'!G59)&gt;0, 1, 0)</f>
        <v>0</v>
      </c>
      <c r="B59" s="14">
        <f>IF('RNV 03 2025'!J59="En tiempo",1,0)</f>
        <v>0</v>
      </c>
      <c r="C59" s="14">
        <f t="shared" si="0"/>
        <v>0</v>
      </c>
      <c r="D59" s="14">
        <f>IF('RNV 03 2025'!G59="Acepta", 1, IF('RNV 03 2025'!G59="Rechaza", 0.5, IF(ISBLANK('RNV 03 2025'!G59), 0, )))</f>
        <v>0</v>
      </c>
      <c r="E59" s="14">
        <f>IF('RNV 03 2025'!I59="Se señala",1,0)</f>
        <v>0</v>
      </c>
      <c r="F59" s="14">
        <f t="shared" si="1"/>
        <v>0</v>
      </c>
      <c r="G59" s="14" t="str">
        <f>IF('RNV 03 2025'!L59="Implementadas", 1, IF('RNV 03 2025'!L59="Parcialmente implementadas", 0.5, IF('RNV 03 2025'!L59="No implementadas", 0,"0" )))</f>
        <v>0</v>
      </c>
    </row>
    <row r="60" spans="1:7" ht="15.75" customHeight="1" x14ac:dyDescent="0.25">
      <c r="A60" s="14">
        <f>IF(LEN('RNV 03 2025'!G60)&gt;0, 1, 0)</f>
        <v>0</v>
      </c>
      <c r="B60" s="14">
        <f>IF('RNV 03 2025'!J60="En tiempo",1,0)</f>
        <v>0</v>
      </c>
      <c r="C60" s="14">
        <f t="shared" si="0"/>
        <v>0</v>
      </c>
      <c r="D60" s="14">
        <f>IF('RNV 03 2025'!G60="Acepta", 1, IF('RNV 03 2025'!G60="Rechaza", 0.5, IF(ISBLANK('RNV 03 2025'!G60), 0, )))</f>
        <v>0</v>
      </c>
      <c r="E60" s="14">
        <f>IF('RNV 03 2025'!I60="Se señala",1,0)</f>
        <v>0</v>
      </c>
      <c r="F60" s="14">
        <f t="shared" si="1"/>
        <v>0</v>
      </c>
      <c r="G60" s="14" t="str">
        <f>IF('RNV 03 2025'!L60="Implementadas", 1, IF('RNV 03 2025'!L60="Parcialmente implementadas", 0.5, IF('RNV 03 2025'!L60="No implementadas", 0,"0" )))</f>
        <v>0</v>
      </c>
    </row>
    <row r="61" spans="1:7" ht="15.75" customHeight="1" x14ac:dyDescent="0.25">
      <c r="A61" s="14">
        <f>IF(LEN('RNV 03 2025'!G61)&gt;0, 1, 0)</f>
        <v>0</v>
      </c>
      <c r="B61" s="14">
        <f>IF('RNV 03 2025'!J61="En tiempo",1,0)</f>
        <v>0</v>
      </c>
      <c r="C61" s="14">
        <f t="shared" si="0"/>
        <v>0</v>
      </c>
      <c r="D61" s="14">
        <f>IF('RNV 03 2025'!G61="Acepta", 1, IF('RNV 03 2025'!G61="Rechaza", 0.5, IF(ISBLANK('RNV 03 2025'!G61), 0, )))</f>
        <v>0</v>
      </c>
      <c r="E61" s="14">
        <f>IF('RNV 03 2025'!I61="Se señala",1,0)</f>
        <v>0</v>
      </c>
      <c r="F61" s="14">
        <f t="shared" si="1"/>
        <v>0</v>
      </c>
      <c r="G61" s="14" t="str">
        <f>IF('RNV 03 2025'!L61="Implementadas", 1, IF('RNV 03 2025'!L61="Parcialmente implementadas", 0.5, IF('RNV 03 2025'!L61="No implementadas", 0,"0" )))</f>
        <v>0</v>
      </c>
    </row>
    <row r="62" spans="1:7" ht="15.75" customHeight="1" x14ac:dyDescent="0.25">
      <c r="A62" s="14">
        <f>IF(LEN('RNV 03 2025'!G62)&gt;0, 1, 0)</f>
        <v>0</v>
      </c>
      <c r="B62" s="14">
        <f>IF('RNV 03 2025'!J62="En tiempo",1,0)</f>
        <v>0</v>
      </c>
      <c r="C62" s="14">
        <f t="shared" si="0"/>
        <v>0</v>
      </c>
      <c r="D62" s="14">
        <f>IF('RNV 03 2025'!G62="Acepta", 1, IF('RNV 03 2025'!G62="Rechaza", 0.5, IF(ISBLANK('RNV 03 2025'!G62), 0, )))</f>
        <v>0</v>
      </c>
      <c r="E62" s="14">
        <f>IF('RNV 03 2025'!I62="Se señala",1,0)</f>
        <v>0</v>
      </c>
      <c r="F62" s="14">
        <f t="shared" si="1"/>
        <v>0</v>
      </c>
      <c r="G62" s="14" t="str">
        <f>IF('RNV 03 2025'!L62="Implementadas", 1, IF('RNV 03 2025'!L62="Parcialmente implementadas", 0.5, IF('RNV 03 2025'!L62="No implementadas", 0,"0" )))</f>
        <v>0</v>
      </c>
    </row>
    <row r="63" spans="1:7" ht="15.75" customHeight="1" x14ac:dyDescent="0.25">
      <c r="A63" s="14">
        <f>IF(LEN('RNV 03 2025'!G63)&gt;0, 1, 0)</f>
        <v>0</v>
      </c>
      <c r="B63" s="14">
        <f>IF('RNV 03 2025'!J63="En tiempo",1,0)</f>
        <v>0</v>
      </c>
      <c r="C63" s="14">
        <f t="shared" si="0"/>
        <v>0</v>
      </c>
      <c r="D63" s="14">
        <f>IF('RNV 03 2025'!G63="Acepta", 1, IF('RNV 03 2025'!G63="Rechaza", 0.5, IF(ISBLANK('RNV 03 2025'!G63), 0, )))</f>
        <v>0</v>
      </c>
      <c r="E63" s="14">
        <f>IF('RNV 03 2025'!I63="Se señala",1,0)</f>
        <v>0</v>
      </c>
      <c r="F63" s="14">
        <f t="shared" si="1"/>
        <v>0</v>
      </c>
      <c r="G63" s="14" t="str">
        <f>IF('RNV 03 2025'!L63="Implementadas", 1, IF('RNV 03 2025'!L63="Parcialmente implementadas", 0.5, IF('RNV 03 2025'!L63="No implementadas", 0,"0" )))</f>
        <v>0</v>
      </c>
    </row>
    <row r="64" spans="1:7" ht="15.75" customHeight="1" x14ac:dyDescent="0.25">
      <c r="A64" s="14">
        <f>IF(LEN('RNV 03 2025'!G64)&gt;0, 1, 0)</f>
        <v>0</v>
      </c>
      <c r="B64" s="14">
        <f>IF('RNV 03 2025'!J64="En tiempo",1,0)</f>
        <v>0</v>
      </c>
      <c r="C64" s="14">
        <f t="shared" si="0"/>
        <v>0</v>
      </c>
      <c r="D64" s="14">
        <f>IF('RNV 03 2025'!G64="Acepta", 1, IF('RNV 03 2025'!G64="Rechaza", 0.5, IF(ISBLANK('RNV 03 2025'!G64), 0, )))</f>
        <v>0</v>
      </c>
      <c r="E64" s="14">
        <f>IF('RNV 03 2025'!I64="Se señala",1,0)</f>
        <v>0</v>
      </c>
      <c r="F64" s="14">
        <f t="shared" si="1"/>
        <v>0</v>
      </c>
      <c r="G64" s="14" t="str">
        <f>IF('RNV 03 2025'!L64="Implementadas", 1, IF('RNV 03 2025'!L64="Parcialmente implementadas", 0.5, IF('RNV 03 2025'!L64="No implementadas", 0,"0" )))</f>
        <v>0</v>
      </c>
    </row>
    <row r="65" spans="1:7" ht="15.75" customHeight="1" x14ac:dyDescent="0.25">
      <c r="A65" s="14">
        <f>IF(LEN('RNV 03 2025'!G65)&gt;0, 1, 0)</f>
        <v>0</v>
      </c>
      <c r="B65" s="14">
        <f>IF('RNV 03 2025'!J65="En tiempo",1,0)</f>
        <v>0</v>
      </c>
      <c r="C65" s="14">
        <f t="shared" si="0"/>
        <v>0</v>
      </c>
      <c r="D65" s="14">
        <f>IF('RNV 03 2025'!G65="Acepta", 1, IF('RNV 03 2025'!G65="Rechaza", 0.5, IF(ISBLANK('RNV 03 2025'!G65), 0, )))</f>
        <v>0</v>
      </c>
      <c r="E65" s="14">
        <f>IF('RNV 03 2025'!I65="Se señala",1,0)</f>
        <v>0</v>
      </c>
      <c r="F65" s="14">
        <f t="shared" si="1"/>
        <v>0</v>
      </c>
      <c r="G65" s="14" t="str">
        <f>IF('RNV 03 2025'!L65="Implementadas", 1, IF('RNV 03 2025'!L65="Parcialmente implementadas", 0.5, IF('RNV 03 2025'!L65="No implementadas", 0,"0" )))</f>
        <v>0</v>
      </c>
    </row>
    <row r="66" spans="1:7" ht="15.75" customHeight="1" x14ac:dyDescent="0.25">
      <c r="A66" s="14">
        <f>IF(LEN('RNV 03 2025'!G66)&gt;0, 1, 0)</f>
        <v>1</v>
      </c>
      <c r="B66" s="14">
        <f>IF('RNV 03 2025'!J66="En tiempo",1,0)</f>
        <v>1</v>
      </c>
      <c r="C66" s="14">
        <f t="shared" si="0"/>
        <v>1</v>
      </c>
      <c r="D66" s="14">
        <f>IF('RNV 03 2025'!G66="Acepta", 1, IF('RNV 03 2025'!G66="Rechaza", 0.5, IF(ISBLANK('RNV 03 2025'!G66), 0, )))</f>
        <v>1</v>
      </c>
      <c r="E66" s="14">
        <f>IF('RNV 03 2025'!I66="Se señala",1,0)</f>
        <v>1</v>
      </c>
      <c r="F66" s="14">
        <f t="shared" si="1"/>
        <v>1</v>
      </c>
      <c r="G66" s="14">
        <f>IF('RNV 03 2025'!L66="Implementadas", 1, IF('RNV 03 2025'!L66="Parcialmente implementadas", 0.5, IF('RNV 03 2025'!L66="No implementadas", 0,"0" )))</f>
        <v>0.5</v>
      </c>
    </row>
    <row r="67" spans="1:7" ht="15.75" customHeight="1" x14ac:dyDescent="0.25">
      <c r="A67" s="14">
        <f>IF(LEN('RNV 03 2025'!G67)&gt;0, 1, 0)</f>
        <v>1</v>
      </c>
      <c r="B67" s="14">
        <f>IF('RNV 03 2025'!J67="En tiempo",1,0)</f>
        <v>0</v>
      </c>
      <c r="C67" s="14">
        <f t="shared" si="0"/>
        <v>0.5</v>
      </c>
      <c r="D67" s="14">
        <f>IF('RNV 03 2025'!G67="Acepta", 1, IF('RNV 03 2025'!G67="Rechaza", 0.5, IF(ISBLANK('RNV 03 2025'!G67), 0, )))</f>
        <v>0.5</v>
      </c>
      <c r="E67" s="14">
        <f>IF('RNV 03 2025'!I67="Se señala",1,0)</f>
        <v>1</v>
      </c>
      <c r="F67" s="14">
        <f t="shared" si="1"/>
        <v>0.75</v>
      </c>
      <c r="G67" s="14">
        <f>IF('RNV 03 2025'!L67="Implementadas", 1, IF('RNV 03 2025'!L67="Parcialmente implementadas", 0.5, IF('RNV 03 2025'!L67="No implementadas", 0,"0" )))</f>
        <v>0.5</v>
      </c>
    </row>
    <row r="68" spans="1:7" ht="15.75" customHeight="1" x14ac:dyDescent="0.25">
      <c r="A68" s="14">
        <f>IF(LEN('RNV 03 2025'!G68)&gt;0, 1, 0)</f>
        <v>0</v>
      </c>
      <c r="B68" s="14">
        <f>IF('RNV 03 2025'!J68="En tiempo",1,0)</f>
        <v>0</v>
      </c>
      <c r="C68" s="14">
        <f t="shared" si="0"/>
        <v>0</v>
      </c>
      <c r="D68" s="14">
        <f>IF('RNV 03 2025'!G68="Acepta", 1, IF('RNV 03 2025'!G68="Rechaza", 0.5, IF(ISBLANK('RNV 03 2025'!G68), 0, )))</f>
        <v>0</v>
      </c>
      <c r="E68" s="14">
        <f>IF('RNV 03 2025'!I68="Se señala",1,0)</f>
        <v>0</v>
      </c>
      <c r="F68" s="14">
        <f t="shared" si="1"/>
        <v>0</v>
      </c>
      <c r="G68" s="14" t="str">
        <f>IF('RNV 03 2025'!L68="Implementadas", 1, IF('RNV 03 2025'!L68="Parcialmente implementadas", 0.5, IF('RNV 03 2025'!L68="No implementadas", 0,"0" )))</f>
        <v>0</v>
      </c>
    </row>
    <row r="69" spans="1:7" ht="15.75" customHeight="1" x14ac:dyDescent="0.25">
      <c r="A69" s="14">
        <f>IF(LEN('RNV 03 2025'!G69)&gt;0, 1, 0)</f>
        <v>0</v>
      </c>
      <c r="B69" s="14">
        <f>IF('RNV 03 2025'!J69="En tiempo",1,0)</f>
        <v>0</v>
      </c>
      <c r="C69" s="14">
        <f t="shared" si="0"/>
        <v>0</v>
      </c>
      <c r="D69" s="14">
        <f>IF('RNV 03 2025'!G69="Acepta", 1, IF('RNV 03 2025'!G69="Rechaza", 0.5, IF(ISBLANK('RNV 03 2025'!G69), 0, )))</f>
        <v>0</v>
      </c>
      <c r="E69" s="14">
        <f>IF('RNV 03 2025'!I69="Se señala",1,0)</f>
        <v>0</v>
      </c>
      <c r="F69" s="14">
        <f t="shared" si="1"/>
        <v>0</v>
      </c>
      <c r="G69" s="14" t="str">
        <f>IF('RNV 03 2025'!L69="Implementadas", 1, IF('RNV 03 2025'!L69="Parcialmente implementadas", 0.5, IF('RNV 03 2025'!L69="No implementadas", 0,"0" )))</f>
        <v>0</v>
      </c>
    </row>
    <row r="70" spans="1:7" ht="15.75" customHeight="1" x14ac:dyDescent="0.25">
      <c r="A70" s="14">
        <f>IF(LEN('RNV 03 2025'!G70)&gt;0, 1, 0)</f>
        <v>0</v>
      </c>
      <c r="B70" s="14">
        <f>IF('RNV 03 2025'!J70="En tiempo",1,0)</f>
        <v>0</v>
      </c>
      <c r="C70" s="14">
        <f t="shared" si="0"/>
        <v>0</v>
      </c>
      <c r="D70" s="14">
        <f>IF('RNV 03 2025'!G70="Acepta", 1, IF('RNV 03 2025'!G70="Rechaza", 0.5, IF(ISBLANK('RNV 03 2025'!G70), 0, )))</f>
        <v>0</v>
      </c>
      <c r="E70" s="14">
        <f>IF('RNV 03 2025'!I70="Se señala",1,0)</f>
        <v>0</v>
      </c>
      <c r="F70" s="14">
        <f t="shared" si="1"/>
        <v>0</v>
      </c>
      <c r="G70" s="14" t="str">
        <f>IF('RNV 03 2025'!L70="Implementadas", 1, IF('RNV 03 2025'!L70="Parcialmente implementadas", 0.5, IF('RNV 03 2025'!L70="No implementadas", 0,"0" )))</f>
        <v>0</v>
      </c>
    </row>
    <row r="71" spans="1:7" ht="15.75" customHeight="1" x14ac:dyDescent="0.25">
      <c r="A71" s="14">
        <f>IF(LEN('RNV 03 2025'!G71)&gt;0, 1, 0)</f>
        <v>0</v>
      </c>
      <c r="B71" s="14">
        <f>IF('RNV 03 2025'!J71="En tiempo",1,0)</f>
        <v>0</v>
      </c>
      <c r="C71" s="14">
        <f t="shared" si="0"/>
        <v>0</v>
      </c>
      <c r="D71" s="14">
        <f>IF('RNV 03 2025'!G71="Acepta", 1, IF('RNV 03 2025'!G71="Rechaza", 0.5, IF(ISBLANK('RNV 03 2025'!G71), 0, )))</f>
        <v>0</v>
      </c>
      <c r="E71" s="14">
        <f>IF('RNV 03 2025'!I71="Se señala",1,0)</f>
        <v>0</v>
      </c>
      <c r="F71" s="14">
        <f t="shared" si="1"/>
        <v>0</v>
      </c>
      <c r="G71" s="14" t="str">
        <f>IF('RNV 03 2025'!L71="Implementadas", 1, IF('RNV 03 2025'!L71="Parcialmente implementadas", 0.5, IF('RNV 03 2025'!L71="No implementadas", 0,"0" )))</f>
        <v>0</v>
      </c>
    </row>
    <row r="72" spans="1:7" ht="15.75" customHeight="1" x14ac:dyDescent="0.25">
      <c r="A72" s="14">
        <f>IF(LEN('RNV 03 2025'!G72)&gt;0, 1, 0)</f>
        <v>0</v>
      </c>
      <c r="B72" s="14">
        <f>IF('RNV 03 2025'!J72="En tiempo",1,0)</f>
        <v>0</v>
      </c>
      <c r="C72" s="14">
        <f t="shared" si="0"/>
        <v>0</v>
      </c>
      <c r="D72" s="14">
        <f>IF('RNV 03 2025'!G72="Acepta", 1, IF('RNV 03 2025'!G72="Rechaza", 0.5, IF(ISBLANK('RNV 03 2025'!G72), 0, )))</f>
        <v>0</v>
      </c>
      <c r="E72" s="14">
        <f>IF('RNV 03 2025'!I72="Se señala",1,0)</f>
        <v>0</v>
      </c>
      <c r="F72" s="14">
        <f t="shared" si="1"/>
        <v>0</v>
      </c>
      <c r="G72" s="14" t="str">
        <f>IF('RNV 03 2025'!L72="Implementadas", 1, IF('RNV 03 2025'!L72="Parcialmente implementadas", 0.5, IF('RNV 03 2025'!L72="No implementadas", 0,"0" )))</f>
        <v>0</v>
      </c>
    </row>
    <row r="73" spans="1:7" ht="15.75" customHeight="1" x14ac:dyDescent="0.25">
      <c r="A73" s="14">
        <f>IF(LEN('RNV 03 2025'!G73)&gt;0, 1, 0)</f>
        <v>0</v>
      </c>
      <c r="B73" s="14">
        <f>IF('RNV 03 2025'!J73="En tiempo",1,0)</f>
        <v>0</v>
      </c>
      <c r="C73" s="14">
        <f t="shared" si="0"/>
        <v>0</v>
      </c>
      <c r="D73" s="14">
        <f>IF('RNV 03 2025'!G73="Acepta", 1, IF('RNV 03 2025'!G73="Rechaza", 0.5, IF(ISBLANK('RNV 03 2025'!G73), 0, )))</f>
        <v>0</v>
      </c>
      <c r="E73" s="14">
        <f>IF('RNV 03 2025'!I73="Se señala",1,0)</f>
        <v>0</v>
      </c>
      <c r="F73" s="14">
        <f t="shared" si="1"/>
        <v>0</v>
      </c>
      <c r="G73" s="14" t="str">
        <f>IF('RNV 03 2025'!L73="Implementadas", 1, IF('RNV 03 2025'!L73="Parcialmente implementadas", 0.5, IF('RNV 03 2025'!L73="No implementadas", 0,"0" )))</f>
        <v>0</v>
      </c>
    </row>
    <row r="74" spans="1:7" ht="15.75" customHeight="1" x14ac:dyDescent="0.25">
      <c r="A74" s="14">
        <f>IF(LEN('RNV 03 2025'!G74)&gt;0, 1, 0)</f>
        <v>1</v>
      </c>
      <c r="B74" s="14">
        <f>IF('RNV 03 2025'!J74="En tiempo",1,0)</f>
        <v>1</v>
      </c>
      <c r="C74" s="14">
        <f t="shared" si="0"/>
        <v>1</v>
      </c>
      <c r="D74" s="14">
        <f>IF('RNV 03 2025'!G74="Acepta", 1, IF('RNV 03 2025'!G74="Rechaza", 0.5, IF(ISBLANK('RNV 03 2025'!G74), 0, )))</f>
        <v>1</v>
      </c>
      <c r="E74" s="14">
        <f>IF('RNV 03 2025'!I74="Se señala",1,0)</f>
        <v>1</v>
      </c>
      <c r="F74" s="14">
        <f t="shared" si="1"/>
        <v>1</v>
      </c>
      <c r="G74" s="14">
        <f>IF('RNV 03 2025'!L74="Implementadas", 1, IF('RNV 03 2025'!L74="Parcialmente implementadas", 0.5, IF('RNV 03 2025'!L74="No implementadas", 0,"0" )))</f>
        <v>1</v>
      </c>
    </row>
    <row r="75" spans="1:7" ht="15.75" customHeight="1" x14ac:dyDescent="0.25">
      <c r="A75" s="14">
        <f>IF(LEN('RNV 03 2025'!G75)&gt;0, 1, 0)</f>
        <v>0</v>
      </c>
      <c r="B75" s="14">
        <f>IF('RNV 03 2025'!J75="En tiempo",1,0)</f>
        <v>0</v>
      </c>
      <c r="C75" s="14">
        <f t="shared" si="0"/>
        <v>0</v>
      </c>
      <c r="D75" s="14">
        <f>IF('RNV 03 2025'!G75="Acepta", 1, IF('RNV 03 2025'!G75="Rechaza", 0.5, IF(ISBLANK('RNV 03 2025'!G75), 0, )))</f>
        <v>0</v>
      </c>
      <c r="E75" s="14">
        <f>IF('RNV 03 2025'!I75="Se señala",1,0)</f>
        <v>0</v>
      </c>
      <c r="F75" s="14">
        <f t="shared" si="1"/>
        <v>0</v>
      </c>
      <c r="G75" s="14" t="str">
        <f>IF('RNV 03 2025'!L75="Implementadas", 1, IF('RNV 03 2025'!L75="Parcialmente implementadas", 0.5, IF('RNV 03 2025'!L75="No implementadas", 0,"0" )))</f>
        <v>0</v>
      </c>
    </row>
    <row r="76" spans="1:7" ht="15.75" customHeight="1" x14ac:dyDescent="0.25">
      <c r="A76" s="14">
        <f>IF(LEN('RNV 03 2025'!G76)&gt;0, 1, 0)</f>
        <v>0</v>
      </c>
      <c r="B76" s="14">
        <f>IF('RNV 03 2025'!J76="En tiempo",1,0)</f>
        <v>0</v>
      </c>
      <c r="C76" s="14">
        <f t="shared" si="0"/>
        <v>0</v>
      </c>
      <c r="D76" s="14">
        <f>IF('RNV 03 2025'!G76="Acepta", 1, IF('RNV 03 2025'!G76="Rechaza", 0.5, IF(ISBLANK('RNV 03 2025'!G76), 0, )))</f>
        <v>0</v>
      </c>
      <c r="E76" s="14">
        <f>IF('RNV 03 2025'!I76="Se señala",1,0)</f>
        <v>0</v>
      </c>
      <c r="F76" s="14">
        <f t="shared" si="1"/>
        <v>0</v>
      </c>
      <c r="G76" s="14" t="str">
        <f>IF('RNV 03 2025'!L76="Implementadas", 1, IF('RNV 03 2025'!L76="Parcialmente implementadas", 0.5, IF('RNV 03 2025'!L76="No implementadas", 0,"0" )))</f>
        <v>0</v>
      </c>
    </row>
    <row r="77" spans="1:7" ht="15.75" customHeight="1" x14ac:dyDescent="0.25">
      <c r="A77" s="14">
        <f>IF(LEN('RNV 03 2025'!G77)&gt;0, 1, 0)</f>
        <v>0</v>
      </c>
      <c r="B77" s="14">
        <f>IF('RNV 03 2025'!J77="En tiempo",1,0)</f>
        <v>0</v>
      </c>
      <c r="C77" s="14">
        <f t="shared" si="0"/>
        <v>0</v>
      </c>
      <c r="D77" s="14">
        <f>IF('RNV 03 2025'!G77="Acepta", 1, IF('RNV 03 2025'!G77="Rechaza", 0.5, IF(ISBLANK('RNV 03 2025'!G77), 0, )))</f>
        <v>0</v>
      </c>
      <c r="E77" s="14">
        <f>IF('RNV 03 2025'!I77="Se señala",1,0)</f>
        <v>0</v>
      </c>
      <c r="F77" s="14">
        <f t="shared" si="1"/>
        <v>0</v>
      </c>
      <c r="G77" s="14" t="str">
        <f>IF('RNV 03 2025'!L77="Implementadas", 1, IF('RNV 03 2025'!L77="Parcialmente implementadas", 0.5, IF('RNV 03 2025'!L77="No implementadas", 0,"0" )))</f>
        <v>0</v>
      </c>
    </row>
    <row r="78" spans="1:7" ht="15.75" customHeight="1" x14ac:dyDescent="0.25">
      <c r="A78" s="14">
        <f>IF(LEN('RNV 03 2025'!G78)&gt;0, 1, 0)</f>
        <v>0</v>
      </c>
      <c r="B78" s="14">
        <f>IF('RNV 03 2025'!J78="En tiempo",1,0)</f>
        <v>0</v>
      </c>
      <c r="C78" s="14">
        <f t="shared" si="0"/>
        <v>0</v>
      </c>
      <c r="D78" s="14">
        <f>IF('RNV 03 2025'!G78="Acepta", 1, IF('RNV 03 2025'!G78="Rechaza", 0.5, IF(ISBLANK('RNV 03 2025'!G78), 0, )))</f>
        <v>0</v>
      </c>
      <c r="E78" s="14">
        <f>IF('RNV 03 2025'!I78="Se señala",1,0)</f>
        <v>0</v>
      </c>
      <c r="F78" s="14">
        <f t="shared" si="1"/>
        <v>0</v>
      </c>
      <c r="G78" s="14" t="str">
        <f>IF('RNV 03 2025'!L78="Implementadas", 1, IF('RNV 03 2025'!L78="Parcialmente implementadas", 0.5, IF('RNV 03 2025'!L78="No implementadas", 0,"0" )))</f>
        <v>0</v>
      </c>
    </row>
    <row r="79" spans="1:7" ht="15.75" customHeight="1" x14ac:dyDescent="0.25">
      <c r="A79" s="14">
        <f>IF(LEN('RNV 03 2025'!G79)&gt;0, 1, 0)</f>
        <v>0</v>
      </c>
      <c r="B79" s="14">
        <f>IF('RNV 03 2025'!J79="En tiempo",1,0)</f>
        <v>0</v>
      </c>
      <c r="C79" s="14">
        <f t="shared" si="0"/>
        <v>0</v>
      </c>
      <c r="D79" s="14">
        <f>IF('RNV 03 2025'!G79="Acepta", 1, IF('RNV 03 2025'!G79="Rechaza", 0.5, IF(ISBLANK('RNV 03 2025'!G79), 0, )))</f>
        <v>0</v>
      </c>
      <c r="E79" s="14">
        <f>IF('RNV 03 2025'!I79="Se señala",1,0)</f>
        <v>0</v>
      </c>
      <c r="F79" s="14">
        <f t="shared" si="1"/>
        <v>0</v>
      </c>
      <c r="G79" s="14" t="str">
        <f>IF('RNV 03 2025'!L79="Implementadas", 1, IF('RNV 03 2025'!L79="Parcialmente implementadas", 0.5, IF('RNV 03 2025'!L79="No implementadas", 0,"0" )))</f>
        <v>0</v>
      </c>
    </row>
    <row r="80" spans="1:7" ht="15.75" customHeight="1" x14ac:dyDescent="0.25">
      <c r="A80" s="14">
        <f>IF(LEN('RNV 03 2025'!G80)&gt;0, 1, 0)</f>
        <v>0</v>
      </c>
      <c r="B80" s="14">
        <f>IF('RNV 03 2025'!J80="En tiempo",1,0)</f>
        <v>0</v>
      </c>
      <c r="C80" s="14">
        <f t="shared" si="0"/>
        <v>0</v>
      </c>
      <c r="D80" s="14">
        <f>IF('RNV 03 2025'!G80="Acepta", 1, IF('RNV 03 2025'!G80="Rechaza", 0.5, IF(ISBLANK('RNV 03 2025'!G80), 0, )))</f>
        <v>0</v>
      </c>
      <c r="E80" s="14">
        <f>IF('RNV 03 2025'!I80="Se señala",1,0)</f>
        <v>0</v>
      </c>
      <c r="F80" s="14">
        <f t="shared" si="1"/>
        <v>0</v>
      </c>
      <c r="G80" s="14" t="str">
        <f>IF('RNV 03 2025'!L80="Implementadas", 1, IF('RNV 03 2025'!L80="Parcialmente implementadas", 0.5, IF('RNV 03 2025'!L80="No implementadas", 0,"0" )))</f>
        <v>0</v>
      </c>
    </row>
    <row r="81" spans="1:7" ht="15.75" customHeight="1" x14ac:dyDescent="0.25">
      <c r="A81" s="14">
        <f>IF(LEN('RNV 03 2025'!G81)&gt;0, 1, 0)</f>
        <v>0</v>
      </c>
      <c r="B81" s="14">
        <f>IF('RNV 03 2025'!J81="En tiempo",1,0)</f>
        <v>0</v>
      </c>
      <c r="C81" s="14">
        <f t="shared" si="0"/>
        <v>0</v>
      </c>
      <c r="D81" s="14">
        <f>IF('RNV 03 2025'!G81="Acepta", 1, IF('RNV 03 2025'!G81="Rechaza", 0.5, IF(ISBLANK('RNV 03 2025'!G81), 0, )))</f>
        <v>0</v>
      </c>
      <c r="E81" s="14">
        <f>IF('RNV 03 2025'!I81="Se señala",1,0)</f>
        <v>0</v>
      </c>
      <c r="F81" s="14">
        <f t="shared" si="1"/>
        <v>0</v>
      </c>
      <c r="G81" s="14" t="str">
        <f>IF('RNV 03 2025'!L81="Implementadas", 1, IF('RNV 03 2025'!L81="Parcialmente implementadas", 0.5, IF('RNV 03 2025'!L81="No implementadas", 0,"0" )))</f>
        <v>0</v>
      </c>
    </row>
    <row r="82" spans="1:7" ht="15.75" customHeight="1" x14ac:dyDescent="0.25">
      <c r="A82" s="14">
        <f>IF(LEN('RNV 03 2025'!G82)&gt;0, 1, 0)</f>
        <v>0</v>
      </c>
      <c r="B82" s="14">
        <f>IF('RNV 03 2025'!J82="En tiempo",1,0)</f>
        <v>0</v>
      </c>
      <c r="C82" s="14">
        <f t="shared" si="0"/>
        <v>0</v>
      </c>
      <c r="D82" s="14">
        <f>IF('RNV 03 2025'!G82="Acepta", 1, IF('RNV 03 2025'!G82="Rechaza", 0.5, IF(ISBLANK('RNV 03 2025'!G82), 0, )))</f>
        <v>0</v>
      </c>
      <c r="E82" s="14">
        <f>IF('RNV 03 2025'!I82="Se señala",1,0)</f>
        <v>0</v>
      </c>
      <c r="F82" s="14">
        <f t="shared" si="1"/>
        <v>0</v>
      </c>
      <c r="G82" s="14" t="str">
        <f>IF('RNV 03 2025'!L82="Implementadas", 1, IF('RNV 03 2025'!L82="Parcialmente implementadas", 0.5, IF('RNV 03 2025'!L82="No implementadas", 0,"0" )))</f>
        <v>0</v>
      </c>
    </row>
    <row r="83" spans="1:7" ht="15.75" customHeight="1" x14ac:dyDescent="0.25">
      <c r="A83" s="14">
        <f>IF(LEN('RNV 03 2025'!G83)&gt;0, 1, 0)</f>
        <v>0</v>
      </c>
      <c r="B83" s="14">
        <f>IF('RNV 03 2025'!J83="En tiempo",1,0)</f>
        <v>0</v>
      </c>
      <c r="C83" s="14">
        <f t="shared" si="0"/>
        <v>0</v>
      </c>
      <c r="D83" s="14">
        <f>IF('RNV 03 2025'!G83="Acepta", 1, IF('RNV 03 2025'!G83="Rechaza", 0.5, IF(ISBLANK('RNV 03 2025'!G83), 0, )))</f>
        <v>0</v>
      </c>
      <c r="E83" s="14">
        <f>IF('RNV 03 2025'!I83="Se señala",1,0)</f>
        <v>0</v>
      </c>
      <c r="F83" s="14">
        <f t="shared" si="1"/>
        <v>0</v>
      </c>
      <c r="G83" s="14" t="str">
        <f>IF('RNV 03 2025'!L83="Implementadas", 1, IF('RNV 03 2025'!L83="Parcialmente implementadas", 0.5, IF('RNV 03 2025'!L83="No implementadas", 0,"0" )))</f>
        <v>0</v>
      </c>
    </row>
    <row r="84" spans="1:7" ht="15.75" customHeight="1" x14ac:dyDescent="0.25">
      <c r="A84" s="14">
        <f>IF(LEN('RNV 03 2025'!G84)&gt;0, 1, 0)</f>
        <v>0</v>
      </c>
      <c r="B84" s="14">
        <f>IF('RNV 03 2025'!J84="En tiempo",1,0)</f>
        <v>0</v>
      </c>
      <c r="C84" s="14">
        <f t="shared" si="0"/>
        <v>0</v>
      </c>
      <c r="D84" s="14">
        <f>IF('RNV 03 2025'!G84="Acepta", 1, IF('RNV 03 2025'!G84="Rechaza", 0.5, IF(ISBLANK('RNV 03 2025'!G84), 0, )))</f>
        <v>0</v>
      </c>
      <c r="E84" s="14">
        <f>IF('RNV 03 2025'!I84="Se señala",1,0)</f>
        <v>0</v>
      </c>
      <c r="F84" s="14">
        <f t="shared" si="1"/>
        <v>0</v>
      </c>
      <c r="G84" s="14" t="str">
        <f>IF('RNV 03 2025'!L84="Implementadas", 1, IF('RNV 03 2025'!L84="Parcialmente implementadas", 0.5, IF('RNV 03 2025'!L84="No implementadas", 0,"0" )))</f>
        <v>0</v>
      </c>
    </row>
    <row r="85" spans="1:7" ht="15.75" customHeight="1" x14ac:dyDescent="0.25">
      <c r="A85" s="14">
        <f>IF(LEN('RNV 03 2025'!G85)&gt;0, 1, 0)</f>
        <v>1</v>
      </c>
      <c r="B85" s="14">
        <f>IF('RNV 03 2025'!J85="En tiempo",1,0)</f>
        <v>0</v>
      </c>
      <c r="C85" s="14">
        <f t="shared" si="0"/>
        <v>0.5</v>
      </c>
      <c r="D85" s="14">
        <f>IF('RNV 03 2025'!G85="Acepta", 1, IF('RNV 03 2025'!G85="Rechaza", 0.5, IF(ISBLANK('RNV 03 2025'!G85), 0, )))</f>
        <v>1</v>
      </c>
      <c r="E85" s="14">
        <f>IF('RNV 03 2025'!I85="Se señala",1,0)</f>
        <v>1</v>
      </c>
      <c r="F85" s="14">
        <f t="shared" si="1"/>
        <v>1</v>
      </c>
      <c r="G85" s="14" t="str">
        <f>IF('RNV 03 2025'!L85="Implementadas", 1, IF('RNV 03 2025'!L85="Parcialmente implementadas", 0.5, IF('RNV 03 2025'!L85="No implementadas", 0,"0" )))</f>
        <v>0</v>
      </c>
    </row>
    <row r="86" spans="1:7" ht="15.75" customHeight="1" x14ac:dyDescent="0.25">
      <c r="A86" s="14">
        <f>IF(LEN('RNV 03 2025'!G86)&gt;0, 1, 0)</f>
        <v>0</v>
      </c>
      <c r="B86" s="14">
        <f>IF('RNV 03 2025'!J86="En tiempo",1,0)</f>
        <v>0</v>
      </c>
      <c r="C86" s="14">
        <f t="shared" si="0"/>
        <v>0</v>
      </c>
      <c r="D86" s="14">
        <f>IF('RNV 03 2025'!G86="Acepta", 1, IF('RNV 03 2025'!G86="Rechaza", 0.5, IF(ISBLANK('RNV 03 2025'!G86), 0, )))</f>
        <v>0</v>
      </c>
      <c r="E86" s="14">
        <f>IF('RNV 03 2025'!I86="Se señala",1,0)</f>
        <v>0</v>
      </c>
      <c r="F86" s="14">
        <f t="shared" si="1"/>
        <v>0</v>
      </c>
      <c r="G86" s="14" t="str">
        <f>IF('RNV 03 2025'!L86="Implementadas", 1, IF('RNV 03 2025'!L86="Parcialmente implementadas", 0.5, IF('RNV 03 2025'!L86="No implementadas", 0,"0" )))</f>
        <v>0</v>
      </c>
    </row>
    <row r="87" spans="1:7" ht="15.75" customHeight="1" x14ac:dyDescent="0.25">
      <c r="A87" s="14">
        <f>IF(LEN('RNV 03 2025'!G87)&gt;0, 1, 0)</f>
        <v>1</v>
      </c>
      <c r="B87" s="14">
        <f>IF('RNV 03 2025'!J87="En tiempo",1,0)</f>
        <v>0</v>
      </c>
      <c r="C87" s="14">
        <f t="shared" si="0"/>
        <v>0.5</v>
      </c>
      <c r="D87" s="14">
        <f>IF('RNV 03 2025'!G87="Acepta", 1, IF('RNV 03 2025'!G87="Rechaza", 0.5, IF(ISBLANK('RNV 03 2025'!G87), 0, )))</f>
        <v>1</v>
      </c>
      <c r="E87" s="14">
        <f>IF('RNV 03 2025'!I87="Se señala",1,0)</f>
        <v>1</v>
      </c>
      <c r="F87" s="14">
        <f t="shared" si="1"/>
        <v>1</v>
      </c>
      <c r="G87" s="14">
        <f>IF('RNV 03 2025'!L87="Implementadas", 1, IF('RNV 03 2025'!L87="Parcialmente implementadas", 0.5, IF('RNV 03 2025'!L87="No implementadas", 0,"0" )))</f>
        <v>0.5</v>
      </c>
    </row>
    <row r="88" spans="1:7" ht="15.75" customHeight="1" x14ac:dyDescent="0.25">
      <c r="A88" s="14">
        <f>IF(LEN('RNV 03 2025'!G88)&gt;0, 1, 0)</f>
        <v>1</v>
      </c>
      <c r="B88" s="14">
        <f>IF('RNV 03 2025'!J88="En tiempo",1,0)</f>
        <v>0</v>
      </c>
      <c r="C88" s="14">
        <f t="shared" si="0"/>
        <v>0.5</v>
      </c>
      <c r="D88" s="14">
        <f>IF('RNV 03 2025'!G88="Acepta", 1, IF('RNV 03 2025'!G88="Rechaza", 0.5, IF(ISBLANK('RNV 03 2025'!G88), 0, )))</f>
        <v>1</v>
      </c>
      <c r="E88" s="14">
        <f>IF('RNV 03 2025'!I88="Se señala",1,0)</f>
        <v>1</v>
      </c>
      <c r="F88" s="14">
        <f t="shared" si="1"/>
        <v>1</v>
      </c>
      <c r="G88" s="14" t="str">
        <f>IF('RNV 03 2025'!L88="Implementadas", 1, IF('RNV 03 2025'!L88="Parcialmente implementadas", 0.5, IF('RNV 03 2025'!L88="No implementadas", 0,"0" )))</f>
        <v>0</v>
      </c>
    </row>
    <row r="89" spans="1:7" ht="15.75" customHeight="1" x14ac:dyDescent="0.25">
      <c r="A89" s="14">
        <f>IF(LEN('RNV 03 2025'!G89)&gt;0, 1, 0)</f>
        <v>0</v>
      </c>
      <c r="B89" s="14">
        <f>IF('RNV 03 2025'!J89="En tiempo",1,0)</f>
        <v>0</v>
      </c>
      <c r="C89" s="14">
        <f t="shared" si="0"/>
        <v>0</v>
      </c>
      <c r="D89" s="14">
        <f>IF('RNV 03 2025'!G89="Acepta", 1, IF('RNV 03 2025'!G89="Rechaza", 0.5, IF(ISBLANK('RNV 03 2025'!G89), 0, )))</f>
        <v>0</v>
      </c>
      <c r="E89" s="14">
        <f>IF('RNV 03 2025'!I89="Se señala",1,0)</f>
        <v>0</v>
      </c>
      <c r="F89" s="14">
        <f t="shared" si="1"/>
        <v>0</v>
      </c>
      <c r="G89" s="14" t="str">
        <f>IF('RNV 03 2025'!L89="Implementadas", 1, IF('RNV 03 2025'!L89="Parcialmente implementadas", 0.5, IF('RNV 03 2025'!L89="No implementadas", 0,"0" )))</f>
        <v>0</v>
      </c>
    </row>
    <row r="90" spans="1:7" ht="15.75" customHeight="1" x14ac:dyDescent="0.25">
      <c r="A90" s="14">
        <f>IF(LEN('RNV 03 2025'!G90)&gt;0, 1, 0)</f>
        <v>0</v>
      </c>
      <c r="B90" s="14">
        <f>IF('RNV 03 2025'!J90="En tiempo",1,0)</f>
        <v>0</v>
      </c>
      <c r="C90" s="14">
        <f t="shared" si="0"/>
        <v>0</v>
      </c>
      <c r="D90" s="14">
        <f>IF('RNV 03 2025'!G90="Acepta", 1, IF('RNV 03 2025'!G90="Rechaza", 0.5, IF(ISBLANK('RNV 03 2025'!G90), 0, )))</f>
        <v>0</v>
      </c>
      <c r="E90" s="14">
        <f>IF('RNV 03 2025'!I90="Se señala",1,0)</f>
        <v>0</v>
      </c>
      <c r="F90" s="14">
        <f t="shared" si="1"/>
        <v>0</v>
      </c>
      <c r="G90" s="14" t="str">
        <f>IF('RNV 03 2025'!L90="Implementadas", 1, IF('RNV 03 2025'!L90="Parcialmente implementadas", 0.5, IF('RNV 03 2025'!L90="No implementadas", 0,"0" )))</f>
        <v>0</v>
      </c>
    </row>
    <row r="91" spans="1:7" ht="15.75" customHeight="1" x14ac:dyDescent="0.25">
      <c r="A91" s="14">
        <f>IF(LEN('RNV 03 2025'!G91)&gt;0, 1, 0)</f>
        <v>0</v>
      </c>
      <c r="B91" s="14">
        <f>IF('RNV 03 2025'!J91="En tiempo",1,0)</f>
        <v>0</v>
      </c>
      <c r="C91" s="14">
        <f t="shared" si="0"/>
        <v>0</v>
      </c>
      <c r="D91" s="14">
        <f>IF('RNV 03 2025'!G91="Acepta", 1, IF('RNV 03 2025'!G91="Rechaza", 0.5, IF(ISBLANK('RNV 03 2025'!G91), 0, )))</f>
        <v>0</v>
      </c>
      <c r="E91" s="14">
        <f>IF('RNV 03 2025'!I91="Se señala",1,0)</f>
        <v>0</v>
      </c>
      <c r="F91" s="14">
        <f t="shared" si="1"/>
        <v>0</v>
      </c>
      <c r="G91" s="14" t="str">
        <f>IF('RNV 03 2025'!L91="Implementadas", 1, IF('RNV 03 2025'!L91="Parcialmente implementadas", 0.5, IF('RNV 03 2025'!L91="No implementadas", 0,"0" )))</f>
        <v>0</v>
      </c>
    </row>
    <row r="92" spans="1:7" ht="15.75" customHeight="1" x14ac:dyDescent="0.25">
      <c r="A92" s="14">
        <f>IF(LEN('RNV 03 2025'!G92)&gt;0, 1, 0)</f>
        <v>0</v>
      </c>
      <c r="B92" s="14">
        <f>IF('RNV 03 2025'!J92="En tiempo",1,0)</f>
        <v>0</v>
      </c>
      <c r="C92" s="14">
        <f t="shared" si="0"/>
        <v>0</v>
      </c>
      <c r="D92" s="14">
        <f>IF('RNV 03 2025'!G92="Acepta", 1, IF('RNV 03 2025'!G92="Rechaza", 0.5, IF(ISBLANK('RNV 03 2025'!G92), 0, )))</f>
        <v>0</v>
      </c>
      <c r="E92" s="14">
        <f>IF('RNV 03 2025'!I92="Se señala",1,0)</f>
        <v>0</v>
      </c>
      <c r="F92" s="14">
        <f t="shared" si="1"/>
        <v>0</v>
      </c>
      <c r="G92" s="14" t="str">
        <f>IF('RNV 03 2025'!L92="Implementadas", 1, IF('RNV 03 2025'!L92="Parcialmente implementadas", 0.5, IF('RNV 03 2025'!L92="No implementadas", 0,"0" )))</f>
        <v>0</v>
      </c>
    </row>
    <row r="93" spans="1:7" ht="15.75" customHeight="1" x14ac:dyDescent="0.25">
      <c r="A93" s="14">
        <f>IF(LEN('RNV 03 2025'!G93)&gt;0, 1, 0)</f>
        <v>1</v>
      </c>
      <c r="B93" s="14">
        <f>IF('RNV 03 2025'!J93="En tiempo",1,0)</f>
        <v>1</v>
      </c>
      <c r="C93" s="14">
        <f t="shared" si="0"/>
        <v>1</v>
      </c>
      <c r="D93" s="14">
        <f>IF('RNV 03 2025'!G93="Acepta", 1, IF('RNV 03 2025'!G93="Rechaza", 0.5, IF(ISBLANK('RNV 03 2025'!G93), 0, )))</f>
        <v>1</v>
      </c>
      <c r="E93" s="14">
        <f>IF('RNV 03 2025'!I93="Se señala",1,0)</f>
        <v>1</v>
      </c>
      <c r="F93" s="14">
        <f t="shared" si="1"/>
        <v>1</v>
      </c>
      <c r="G93" s="14" t="str">
        <f>IF('RNV 03 2025'!L93="Implementadas", 1, IF('RNV 03 2025'!L93="Parcialmente implementadas", 0.5, IF('RNV 03 2025'!L93="No implementadas", 0,"0" )))</f>
        <v>0</v>
      </c>
    </row>
    <row r="94" spans="1:7" ht="15.75" customHeight="1" x14ac:dyDescent="0.25">
      <c r="A94" s="14">
        <f>IF(LEN('RNV 03 2025'!G94)&gt;0, 1, 0)</f>
        <v>1</v>
      </c>
      <c r="B94" s="14">
        <f>IF('RNV 03 2025'!J94="En tiempo",1,0)</f>
        <v>1</v>
      </c>
      <c r="C94" s="14">
        <f t="shared" si="0"/>
        <v>1</v>
      </c>
      <c r="D94" s="14">
        <f>IF('RNV 03 2025'!G94="Acepta", 1, IF('RNV 03 2025'!G94="Rechaza", 0.5, IF(ISBLANK('RNV 03 2025'!G94), 0, )))</f>
        <v>1</v>
      </c>
      <c r="E94" s="14">
        <f>IF('RNV 03 2025'!I94="Se señala",1,0)</f>
        <v>1</v>
      </c>
      <c r="F94" s="14">
        <f t="shared" si="1"/>
        <v>1</v>
      </c>
      <c r="G94" s="14">
        <f>IF('RNV 03 2025'!L94="Implementadas", 1, IF('RNV 03 2025'!L94="Parcialmente implementadas", 0.5, IF('RNV 03 2025'!L94="No implementadas", 0,"0" )))</f>
        <v>1</v>
      </c>
    </row>
    <row r="95" spans="1:7" ht="15.75" customHeight="1" x14ac:dyDescent="0.25">
      <c r="A95" s="14">
        <f>IF(LEN('RNV 03 2025'!G95)&gt;0, 1, 0)</f>
        <v>0</v>
      </c>
      <c r="B95" s="14">
        <f>IF('RNV 03 2025'!J95="En tiempo",1,0)</f>
        <v>0</v>
      </c>
      <c r="C95" s="14">
        <f t="shared" si="0"/>
        <v>0</v>
      </c>
      <c r="D95" s="14">
        <f>IF('RNV 03 2025'!G95="Acepta", 1, IF('RNV 03 2025'!G95="Rechaza", 0.5, IF(ISBLANK('RNV 03 2025'!G95), 0, )))</f>
        <v>0</v>
      </c>
      <c r="E95" s="14">
        <f>IF('RNV 03 2025'!I95="Se señala",1,0)</f>
        <v>0</v>
      </c>
      <c r="F95" s="14">
        <f t="shared" si="1"/>
        <v>0</v>
      </c>
      <c r="G95" s="14" t="str">
        <f>IF('RNV 03 2025'!L95="Implementadas", 1, IF('RNV 03 2025'!L95="Parcialmente implementadas", 0.5, IF('RNV 03 2025'!L95="No implementadas", 0,"0" )))</f>
        <v>0</v>
      </c>
    </row>
    <row r="96" spans="1:7" ht="15.75" customHeight="1" x14ac:dyDescent="0.25">
      <c r="A96" s="14">
        <f>IF(LEN('RNV 03 2025'!G96)&gt;0, 1, 0)</f>
        <v>0</v>
      </c>
      <c r="B96" s="14">
        <f>IF('RNV 03 2025'!J96="En tiempo",1,0)</f>
        <v>0</v>
      </c>
      <c r="C96" s="14">
        <f t="shared" si="0"/>
        <v>0</v>
      </c>
      <c r="D96" s="14">
        <f>IF('RNV 03 2025'!G96="Acepta", 1, IF('RNV 03 2025'!G96="Rechaza", 0.5, IF(ISBLANK('RNV 03 2025'!G96), 0, )))</f>
        <v>0</v>
      </c>
      <c r="E96" s="14">
        <f>IF('RNV 03 2025'!I96="Se señala",1,0)</f>
        <v>0</v>
      </c>
      <c r="F96" s="14">
        <f t="shared" si="1"/>
        <v>0</v>
      </c>
      <c r="G96" s="14" t="str">
        <f>IF('RNV 03 2025'!L96="Implementadas", 1, IF('RNV 03 2025'!L96="Parcialmente implementadas", 0.5, IF('RNV 03 2025'!L96="No implementadas", 0,"0" )))</f>
        <v>0</v>
      </c>
    </row>
    <row r="97" spans="1:7" ht="15.75" customHeight="1" x14ac:dyDescent="0.25">
      <c r="A97" s="14">
        <f>IF(LEN('RNV 03 2025'!G97)&gt;0, 1, 0)</f>
        <v>0</v>
      </c>
      <c r="B97" s="14">
        <f>IF('RNV 03 2025'!J97="En tiempo",1,0)</f>
        <v>0</v>
      </c>
      <c r="C97" s="14">
        <f t="shared" si="0"/>
        <v>0</v>
      </c>
      <c r="D97" s="14">
        <f>IF('RNV 03 2025'!G97="Acepta", 1, IF('RNV 03 2025'!G97="Rechaza", 0.5, IF(ISBLANK('RNV 03 2025'!G97), 0, )))</f>
        <v>0</v>
      </c>
      <c r="E97" s="14">
        <f>IF('RNV 03 2025'!I97="Se señala",1,0)</f>
        <v>0</v>
      </c>
      <c r="F97" s="14">
        <f t="shared" si="1"/>
        <v>0</v>
      </c>
      <c r="G97" s="14" t="str">
        <f>IF('RNV 03 2025'!L97="Implementadas", 1, IF('RNV 03 2025'!L97="Parcialmente implementadas", 0.5, IF('RNV 03 2025'!L97="No implementadas", 0,"0" )))</f>
        <v>0</v>
      </c>
    </row>
    <row r="98" spans="1:7" ht="15.75" customHeight="1" x14ac:dyDescent="0.25">
      <c r="A98" s="14">
        <f>IF(LEN('RNV 03 2025'!G98)&gt;0, 1, 0)</f>
        <v>0</v>
      </c>
      <c r="B98" s="14">
        <f>IF('RNV 03 2025'!J98="En tiempo",1,0)</f>
        <v>0</v>
      </c>
      <c r="C98" s="14">
        <f t="shared" si="0"/>
        <v>0</v>
      </c>
      <c r="D98" s="14">
        <f>IF('RNV 03 2025'!G98="Acepta", 1, IF('RNV 03 2025'!G98="Rechaza", 0.5, IF(ISBLANK('RNV 03 2025'!G98), 0, )))</f>
        <v>0</v>
      </c>
      <c r="E98" s="14">
        <f>IF('RNV 03 2025'!I98="Se señala",1,0)</f>
        <v>0</v>
      </c>
      <c r="F98" s="14">
        <f t="shared" si="1"/>
        <v>0</v>
      </c>
      <c r="G98" s="14" t="str">
        <f>IF('RNV 03 2025'!L98="Implementadas", 1, IF('RNV 03 2025'!L98="Parcialmente implementadas", 0.5, IF('RNV 03 2025'!L98="No implementadas", 0,"0" )))</f>
        <v>0</v>
      </c>
    </row>
    <row r="99" spans="1:7" ht="15.75" customHeight="1" x14ac:dyDescent="0.25">
      <c r="A99" s="14">
        <f>IF(LEN('RNV 03 2025'!G99)&gt;0, 1, 0)</f>
        <v>1</v>
      </c>
      <c r="B99" s="14">
        <f>IF('RNV 03 2025'!J99="En tiempo",1,0)</f>
        <v>0</v>
      </c>
      <c r="C99" s="14">
        <f t="shared" si="0"/>
        <v>0.5</v>
      </c>
      <c r="D99" s="14">
        <f>IF('RNV 03 2025'!G99="Acepta", 1, IF('RNV 03 2025'!G99="Rechaza", 0.5, IF(ISBLANK('RNV 03 2025'!G99), 0, )))</f>
        <v>1</v>
      </c>
      <c r="E99" s="14">
        <f>IF('RNV 03 2025'!I99="Se señala",1,0)</f>
        <v>1</v>
      </c>
      <c r="F99" s="14">
        <f t="shared" si="1"/>
        <v>1</v>
      </c>
      <c r="G99" s="14" t="str">
        <f>IF('RNV 03 2025'!L99="Implementadas", 1, IF('RNV 03 2025'!L99="Parcialmente implementadas", 0.5, IF('RNV 03 2025'!L99="No implementadas", 0,"0" )))</f>
        <v>0</v>
      </c>
    </row>
    <row r="100" spans="1:7" ht="15.75" customHeight="1" x14ac:dyDescent="0.25">
      <c r="A100" s="14">
        <f>IF(LEN('RNV 03 2025'!G100)&gt;0, 1, 0)</f>
        <v>0</v>
      </c>
      <c r="B100" s="14">
        <f>IF('RNV 03 2025'!J100="En tiempo",1,0)</f>
        <v>0</v>
      </c>
      <c r="C100" s="14">
        <f t="shared" si="0"/>
        <v>0</v>
      </c>
      <c r="D100" s="14">
        <f>IF('RNV 03 2025'!G100="Acepta", 1, IF('RNV 03 2025'!G100="Rechaza", 0.5, IF(ISBLANK('RNV 03 2025'!G100), 0, )))</f>
        <v>0</v>
      </c>
      <c r="E100" s="14">
        <f>IF('RNV 03 2025'!I100="Se señala",1,0)</f>
        <v>0</v>
      </c>
      <c r="F100" s="14">
        <f t="shared" si="1"/>
        <v>0</v>
      </c>
      <c r="G100" s="14" t="str">
        <f>IF('RNV 03 2025'!L100="Implementadas", 1, IF('RNV 03 2025'!L100="Parcialmente implementadas", 0.5, IF('RNV 03 2025'!L100="No implementadas", 0,"0" )))</f>
        <v>0</v>
      </c>
    </row>
    <row r="101" spans="1:7" ht="15.75" customHeight="1" x14ac:dyDescent="0.25">
      <c r="A101" s="14">
        <f>IF(LEN('RNV 03 2025'!G101)&gt;0, 1, 0)</f>
        <v>0</v>
      </c>
      <c r="B101" s="14">
        <f>IF('RNV 03 2025'!J101="En tiempo",1,0)</f>
        <v>0</v>
      </c>
      <c r="C101" s="14">
        <f t="shared" si="0"/>
        <v>0</v>
      </c>
      <c r="D101" s="14">
        <f>IF('RNV 03 2025'!G101="Acepta", 1, IF('RNV 03 2025'!G101="Rechaza", 0.5, IF(ISBLANK('RNV 03 2025'!G101), 0, )))</f>
        <v>0</v>
      </c>
      <c r="E101" s="14">
        <f>IF('RNV 03 2025'!I101="Se señala",1,0)</f>
        <v>0</v>
      </c>
      <c r="F101" s="14">
        <f t="shared" si="1"/>
        <v>0</v>
      </c>
      <c r="G101" s="14" t="str">
        <f>IF('RNV 03 2025'!L101="Implementadas", 1, IF('RNV 03 2025'!L101="Parcialmente implementadas", 0.5, IF('RNV 03 2025'!L101="No implementadas", 0,"0" )))</f>
        <v>0</v>
      </c>
    </row>
    <row r="102" spans="1:7" ht="15.75" customHeight="1" x14ac:dyDescent="0.25">
      <c r="A102" s="14">
        <f>IF(LEN('RNV 03 2025'!G102)&gt;0, 1, 0)</f>
        <v>0</v>
      </c>
      <c r="B102" s="14">
        <f>IF('RNV 03 2025'!J102="En tiempo",1,0)</f>
        <v>0</v>
      </c>
      <c r="C102" s="14">
        <f t="shared" si="0"/>
        <v>0</v>
      </c>
      <c r="D102" s="14">
        <f>IF('RNV 03 2025'!G102="Acepta", 1, IF('RNV 03 2025'!G102="Rechaza", 0.5, IF(ISBLANK('RNV 03 2025'!G102), 0, )))</f>
        <v>0</v>
      </c>
      <c r="E102" s="14">
        <f>IF('RNV 03 2025'!I102="Se señala",1,0)</f>
        <v>0</v>
      </c>
      <c r="F102" s="14">
        <f t="shared" si="1"/>
        <v>0</v>
      </c>
      <c r="G102" s="14" t="str">
        <f>IF('RNV 03 2025'!L102="Implementadas", 1, IF('RNV 03 2025'!L102="Parcialmente implementadas", 0.5, IF('RNV 03 2025'!L102="No implementadas", 0,"0" )))</f>
        <v>0</v>
      </c>
    </row>
    <row r="103" spans="1:7" ht="15.75" customHeight="1" x14ac:dyDescent="0.25">
      <c r="A103" s="14">
        <f>IF(LEN('RNV 03 2025'!G103)&gt;0, 1, 0)</f>
        <v>1</v>
      </c>
      <c r="B103" s="14">
        <f>IF('RNV 03 2025'!J103="En tiempo",1,0)</f>
        <v>1</v>
      </c>
      <c r="C103" s="14">
        <f t="shared" si="0"/>
        <v>1</v>
      </c>
      <c r="D103" s="14">
        <f>IF('RNV 03 2025'!G103="Acepta", 1, IF('RNV 03 2025'!G103="Rechaza", 0.5, IF(ISBLANK('RNV 03 2025'!G103), 0, )))</f>
        <v>0.5</v>
      </c>
      <c r="E103" s="14">
        <f>IF('RNV 03 2025'!I103="Se señala",1,0)</f>
        <v>0</v>
      </c>
      <c r="F103" s="14">
        <f t="shared" si="1"/>
        <v>0.25</v>
      </c>
      <c r="G103" s="14">
        <f>IF('RNV 03 2025'!L103="Implementadas", 1, IF('RNV 03 2025'!L103="Parcialmente implementadas", 0.5, IF('RNV 03 2025'!L103="No implementadas", 0,"0" )))</f>
        <v>0.5</v>
      </c>
    </row>
    <row r="104" spans="1:7" ht="15.75" customHeight="1" x14ac:dyDescent="0.25">
      <c r="A104" s="14">
        <f>IF(LEN('RNV 03 2025'!G104)&gt;0, 1, 0)</f>
        <v>1</v>
      </c>
      <c r="B104" s="14">
        <f>IF('RNV 03 2025'!J104="En tiempo",1,0)</f>
        <v>0</v>
      </c>
      <c r="C104" s="14">
        <f t="shared" si="0"/>
        <v>0.5</v>
      </c>
      <c r="D104" s="14">
        <f>IF('RNV 03 2025'!G104="Acepta", 1, IF('RNV 03 2025'!G104="Rechaza", 0.5, IF(ISBLANK('RNV 03 2025'!G104), 0, )))</f>
        <v>1</v>
      </c>
      <c r="E104" s="14">
        <f>IF('RNV 03 2025'!I104="Se señala",1,0)</f>
        <v>1</v>
      </c>
      <c r="F104" s="14">
        <f t="shared" si="1"/>
        <v>1</v>
      </c>
      <c r="G104" s="14">
        <f>IF('RNV 03 2025'!L104="Implementadas", 1, IF('RNV 03 2025'!L104="Parcialmente implementadas", 0.5, IF('RNV 03 2025'!L104="No implementadas", 0,"0" )))</f>
        <v>0.5</v>
      </c>
    </row>
    <row r="105" spans="1:7" ht="15.75" customHeight="1" x14ac:dyDescent="0.25">
      <c r="A105" s="14">
        <f>IF(LEN('RNV 03 2025'!G105)&gt;0, 1, 0)</f>
        <v>1</v>
      </c>
      <c r="B105" s="14">
        <f>IF('RNV 03 2025'!J105="En tiempo",1,0)</f>
        <v>1</v>
      </c>
      <c r="C105" s="14">
        <f t="shared" si="0"/>
        <v>1</v>
      </c>
      <c r="D105" s="14">
        <f>IF('RNV 03 2025'!G105="Acepta", 1, IF('RNV 03 2025'!G105="Rechaza", 0.5, IF(ISBLANK('RNV 03 2025'!G105), 0, )))</f>
        <v>1</v>
      </c>
      <c r="E105" s="14">
        <f>IF('RNV 03 2025'!I105="Se señala",1,0)</f>
        <v>1</v>
      </c>
      <c r="F105" s="14">
        <f t="shared" si="1"/>
        <v>1</v>
      </c>
      <c r="G105" s="14">
        <f>IF('RNV 03 2025'!L105="Implementadas", 1, IF('RNV 03 2025'!L105="Parcialmente implementadas", 0.5, IF('RNV 03 2025'!L105="No implementadas", 0,"0" )))</f>
        <v>1</v>
      </c>
    </row>
    <row r="106" spans="1:7" ht="15.75" customHeight="1" x14ac:dyDescent="0.25">
      <c r="A106" s="14">
        <f>IF(LEN('RNV 03 2025'!G106)&gt;0, 1, 0)</f>
        <v>0</v>
      </c>
      <c r="B106" s="14">
        <f>IF('RNV 03 2025'!J106="En tiempo",1,0)</f>
        <v>0</v>
      </c>
      <c r="C106" s="14">
        <f t="shared" si="0"/>
        <v>0</v>
      </c>
      <c r="D106" s="14">
        <f>IF('RNV 03 2025'!G106="Acepta", 1, IF('RNV 03 2025'!G106="Rechaza", 0.5, IF(ISBLANK('RNV 03 2025'!G106), 0, )))</f>
        <v>0</v>
      </c>
      <c r="E106" s="14">
        <f>IF('RNV 03 2025'!I106="Se señala",1,0)</f>
        <v>0</v>
      </c>
      <c r="F106" s="14">
        <f t="shared" si="1"/>
        <v>0</v>
      </c>
      <c r="G106" s="14" t="str">
        <f>IF('RNV 03 2025'!L106="Implementadas", 1, IF('RNV 03 2025'!L106="Parcialmente implementadas", 0.5, IF('RNV 03 2025'!L106="No implementadas", 0,"0" )))</f>
        <v>0</v>
      </c>
    </row>
    <row r="107" spans="1:7" ht="15.75" customHeight="1" x14ac:dyDescent="0.25">
      <c r="A107" s="14">
        <f>IF(LEN('RNV 03 2025'!G107)&gt;0, 1, 0)</f>
        <v>0</v>
      </c>
      <c r="B107" s="14">
        <f>IF('RNV 03 2025'!J107="En tiempo",1,0)</f>
        <v>0</v>
      </c>
      <c r="C107" s="14">
        <f t="shared" si="0"/>
        <v>0</v>
      </c>
      <c r="D107" s="14">
        <f>IF('RNV 03 2025'!G107="Acepta", 1, IF('RNV 03 2025'!G107="Rechaza", 0.5, IF(ISBLANK('RNV 03 2025'!G107), 0, )))</f>
        <v>0</v>
      </c>
      <c r="E107" s="14">
        <f>IF('RNV 03 2025'!I107="Se señala",1,0)</f>
        <v>0</v>
      </c>
      <c r="F107" s="14">
        <f t="shared" si="1"/>
        <v>0</v>
      </c>
      <c r="G107" s="14" t="str">
        <f>IF('RNV 03 2025'!L107="Implementadas", 1, IF('RNV 03 2025'!L107="Parcialmente implementadas", 0.5, IF('RNV 03 2025'!L107="No implementadas", 0,"0" )))</f>
        <v>0</v>
      </c>
    </row>
    <row r="108" spans="1:7" ht="15.75" customHeight="1" x14ac:dyDescent="0.25">
      <c r="A108" s="14">
        <f>IF(LEN('RNV 03 2025'!G108)&gt;0, 1, 0)</f>
        <v>0</v>
      </c>
      <c r="B108" s="14">
        <f>IF('RNV 03 2025'!J108="En tiempo",1,0)</f>
        <v>0</v>
      </c>
      <c r="C108" s="14">
        <f t="shared" si="0"/>
        <v>0</v>
      </c>
      <c r="D108" s="14">
        <f>IF('RNV 03 2025'!G108="Acepta", 1, IF('RNV 03 2025'!G108="Rechaza", 0.5, IF(ISBLANK('RNV 03 2025'!G108), 0, )))</f>
        <v>0</v>
      </c>
      <c r="E108" s="14">
        <f>IF('RNV 03 2025'!I108="Se señala",1,0)</f>
        <v>0</v>
      </c>
      <c r="F108" s="14">
        <f t="shared" si="1"/>
        <v>0</v>
      </c>
      <c r="G108" s="14" t="str">
        <f>IF('RNV 03 2025'!L108="Implementadas", 1, IF('RNV 03 2025'!L108="Parcialmente implementadas", 0.5, IF('RNV 03 2025'!L108="No implementadas", 0,"0" )))</f>
        <v>0</v>
      </c>
    </row>
    <row r="109" spans="1:7" ht="15.75" customHeight="1" x14ac:dyDescent="0.25">
      <c r="A109" s="14">
        <f>IF(LEN('RNV 03 2025'!G109)&gt;0, 1, 0)</f>
        <v>0</v>
      </c>
      <c r="B109" s="14">
        <f>IF('RNV 03 2025'!J109="En tiempo",1,0)</f>
        <v>0</v>
      </c>
      <c r="C109" s="14">
        <f t="shared" si="0"/>
        <v>0</v>
      </c>
      <c r="D109" s="14">
        <f>IF('RNV 03 2025'!G109="Acepta", 1, IF('RNV 03 2025'!G109="Rechaza", 0.5, IF(ISBLANK('RNV 03 2025'!G109), 0, )))</f>
        <v>0</v>
      </c>
      <c r="E109" s="14">
        <f>IF('RNV 03 2025'!I109="Se señala",1,0)</f>
        <v>0</v>
      </c>
      <c r="F109" s="14">
        <f t="shared" si="1"/>
        <v>0</v>
      </c>
      <c r="G109" s="14" t="str">
        <f>IF('RNV 03 2025'!L109="Implementadas", 1, IF('RNV 03 2025'!L109="Parcialmente implementadas", 0.5, IF('RNV 03 2025'!L109="No implementadas", 0,"0" )))</f>
        <v>0</v>
      </c>
    </row>
    <row r="110" spans="1:7" ht="15.75" customHeight="1" x14ac:dyDescent="0.25">
      <c r="A110" s="14">
        <f>IF(LEN('RNV 03 2025'!G110)&gt;0, 1, 0)</f>
        <v>0</v>
      </c>
      <c r="B110" s="14">
        <f>IF('RNV 03 2025'!J110="En tiempo",1,0)</f>
        <v>0</v>
      </c>
      <c r="C110" s="14">
        <f t="shared" si="0"/>
        <v>0</v>
      </c>
      <c r="D110" s="14">
        <f>IF('RNV 03 2025'!G110="Acepta", 1, IF('RNV 03 2025'!G110="Rechaza", 0.5, IF(ISBLANK('RNV 03 2025'!G110), 0, )))</f>
        <v>0</v>
      </c>
      <c r="E110" s="14">
        <f>IF('RNV 03 2025'!I110="Se señala",1,0)</f>
        <v>0</v>
      </c>
      <c r="F110" s="14">
        <f t="shared" si="1"/>
        <v>0</v>
      </c>
      <c r="G110" s="14" t="str">
        <f>IF('RNV 03 2025'!L110="Implementadas", 1, IF('RNV 03 2025'!L110="Parcialmente implementadas", 0.5, IF('RNV 03 2025'!L110="No implementadas", 0,"0" )))</f>
        <v>0</v>
      </c>
    </row>
    <row r="111" spans="1:7" ht="15.75" customHeight="1" x14ac:dyDescent="0.25">
      <c r="A111" s="14">
        <f>IF(LEN('RNV 03 2025'!G111)&gt;0, 1, 0)</f>
        <v>0</v>
      </c>
      <c r="B111" s="14">
        <f>IF('RNV 03 2025'!J111="En tiempo",1,0)</f>
        <v>0</v>
      </c>
      <c r="C111" s="14">
        <f t="shared" si="0"/>
        <v>0</v>
      </c>
      <c r="D111" s="14">
        <f>IF('RNV 03 2025'!G111="Acepta", 1, IF('RNV 03 2025'!G111="Rechaza", 0.5, IF(ISBLANK('RNV 03 2025'!G111), 0, )))</f>
        <v>0</v>
      </c>
      <c r="E111" s="14">
        <f>IF('RNV 03 2025'!I111="Se señala",1,0)</f>
        <v>0</v>
      </c>
      <c r="F111" s="14">
        <f t="shared" si="1"/>
        <v>0</v>
      </c>
      <c r="G111" s="14" t="str">
        <f>IF('RNV 03 2025'!L111="Implementadas", 1, IF('RNV 03 2025'!L111="Parcialmente implementadas", 0.5, IF('RNV 03 2025'!L111="No implementadas", 0,"0" )))</f>
        <v>0</v>
      </c>
    </row>
    <row r="112" spans="1:7" ht="15.75" customHeight="1" x14ac:dyDescent="0.25">
      <c r="A112" s="14">
        <f>IF(LEN('RNV 03 2025'!G112)&gt;0, 1, 0)</f>
        <v>0</v>
      </c>
      <c r="B112" s="14">
        <f>IF('RNV 03 2025'!J112="En tiempo",1,0)</f>
        <v>0</v>
      </c>
      <c r="C112" s="14">
        <f t="shared" si="0"/>
        <v>0</v>
      </c>
      <c r="D112" s="14">
        <f>IF('RNV 03 2025'!G112="Acepta", 1, IF('RNV 03 2025'!G112="Rechaza", 0.5, IF(ISBLANK('RNV 03 2025'!G112), 0, )))</f>
        <v>0</v>
      </c>
      <c r="E112" s="14">
        <f>IF('RNV 03 2025'!I112="Se señala",1,0)</f>
        <v>0</v>
      </c>
      <c r="F112" s="14">
        <f t="shared" si="1"/>
        <v>0</v>
      </c>
      <c r="G112" s="14" t="str">
        <f>IF('RNV 03 2025'!L112="Implementadas", 1, IF('RNV 03 2025'!L112="Parcialmente implementadas", 0.5, IF('RNV 03 2025'!L112="No implementadas", 0,"0" )))</f>
        <v>0</v>
      </c>
    </row>
    <row r="113" spans="1:7" ht="15.75" customHeight="1" x14ac:dyDescent="0.25">
      <c r="A113" s="14">
        <f>IF(LEN('RNV 03 2025'!G113)&gt;0, 1, 0)</f>
        <v>1</v>
      </c>
      <c r="B113" s="14">
        <f>IF('RNV 03 2025'!J113="En tiempo",1,0)</f>
        <v>0</v>
      </c>
      <c r="C113" s="14">
        <f t="shared" si="0"/>
        <v>0.5</v>
      </c>
      <c r="D113" s="14">
        <f>IF('RNV 03 2025'!G113="Acepta", 1, IF('RNV 03 2025'!G113="Rechaza", 0.5, IF(ISBLANK('RNV 03 2025'!G113), 0, )))</f>
        <v>1</v>
      </c>
      <c r="E113" s="14">
        <f>IF('RNV 03 2025'!I113="Se señala",1,0)</f>
        <v>1</v>
      </c>
      <c r="F113" s="14">
        <f t="shared" si="1"/>
        <v>1</v>
      </c>
      <c r="G113" s="14">
        <f>IF('RNV 03 2025'!L113="Implementadas", 1, IF('RNV 03 2025'!L113="Parcialmente implementadas", 0.5, IF('RNV 03 2025'!L113="No implementadas", 0,"0" )))</f>
        <v>0.5</v>
      </c>
    </row>
    <row r="114" spans="1:7" ht="15.75" customHeight="1" x14ac:dyDescent="0.25">
      <c r="A114" s="14">
        <f>IF(LEN('RNV 03 2025'!G114)&gt;0, 1, 0)</f>
        <v>0</v>
      </c>
      <c r="B114" s="14">
        <f>IF('RNV 03 2025'!J114="En tiempo",1,0)</f>
        <v>0</v>
      </c>
      <c r="C114" s="14">
        <f t="shared" si="0"/>
        <v>0</v>
      </c>
      <c r="D114" s="14">
        <f>IF('RNV 03 2025'!G114="Acepta", 1, IF('RNV 03 2025'!G114="Rechaza", 0.5, IF(ISBLANK('RNV 03 2025'!G114), 0, )))</f>
        <v>0</v>
      </c>
      <c r="E114" s="14">
        <f>IF('RNV 03 2025'!I114="Se señala",1,0)</f>
        <v>0</v>
      </c>
      <c r="F114" s="14">
        <f t="shared" si="1"/>
        <v>0</v>
      </c>
      <c r="G114" s="14" t="str">
        <f>IF('RNV 03 2025'!L114="Implementadas", 1, IF('RNV 03 2025'!L114="Parcialmente implementadas", 0.5, IF('RNV 03 2025'!L114="No implementadas", 0,"0" )))</f>
        <v>0</v>
      </c>
    </row>
    <row r="115" spans="1:7" ht="15.75" customHeight="1" x14ac:dyDescent="0.25">
      <c r="A115" s="14">
        <f>IF(LEN('RNV 03 2025'!G115)&gt;0, 1, 0)</f>
        <v>1</v>
      </c>
      <c r="B115" s="14">
        <f>IF('RNV 03 2025'!J115="En tiempo",1,0)</f>
        <v>0</v>
      </c>
      <c r="C115" s="14">
        <f t="shared" si="0"/>
        <v>0.5</v>
      </c>
      <c r="D115" s="14">
        <f>IF('RNV 03 2025'!G115="Acepta", 1, IF('RNV 03 2025'!G115="Rechaza", 0.5, IF(ISBLANK('RNV 03 2025'!G115), 0, )))</f>
        <v>1</v>
      </c>
      <c r="E115" s="14">
        <f>IF('RNV 03 2025'!I115="Se señala",1,0)</f>
        <v>1</v>
      </c>
      <c r="F115" s="14">
        <f t="shared" si="1"/>
        <v>1</v>
      </c>
      <c r="G115" s="14">
        <f>IF('RNV 03 2025'!L115="Implementadas", 1, IF('RNV 03 2025'!L115="Parcialmente implementadas", 0.5, IF('RNV 03 2025'!L115="No implementadas", 0,"0" )))</f>
        <v>0.5</v>
      </c>
    </row>
    <row r="116" spans="1:7" ht="15.75" customHeight="1" x14ac:dyDescent="0.25">
      <c r="A116" s="14">
        <f>IF(LEN('RNV 03 2025'!G116)&gt;0, 1, 0)</f>
        <v>1</v>
      </c>
      <c r="B116" s="14">
        <f>IF('RNV 03 2025'!J116="En tiempo",1,0)</f>
        <v>1</v>
      </c>
      <c r="C116" s="14">
        <f t="shared" si="0"/>
        <v>1</v>
      </c>
      <c r="D116" s="14">
        <f>IF('RNV 03 2025'!G116="Acepta", 1, IF('RNV 03 2025'!G116="Rechaza", 0.5, IF(ISBLANK('RNV 03 2025'!G116), 0, )))</f>
        <v>1</v>
      </c>
      <c r="E116" s="14">
        <f>IF('RNV 03 2025'!I116="Se señala",1,0)</f>
        <v>1</v>
      </c>
      <c r="F116" s="14">
        <f t="shared" si="1"/>
        <v>1</v>
      </c>
      <c r="G116" s="14">
        <f>IF('RNV 03 2025'!L116="Implementadas", 1, IF('RNV 03 2025'!L116="Parcialmente implementadas", 0.5, IF('RNV 03 2025'!L116="No implementadas", 0,"0" )))</f>
        <v>0.5</v>
      </c>
    </row>
    <row r="117" spans="1:7" ht="15.75" customHeight="1" x14ac:dyDescent="0.25">
      <c r="A117" s="14">
        <f>IF(LEN('RNV 03 2025'!G117)&gt;0, 1, 0)</f>
        <v>1</v>
      </c>
      <c r="B117" s="14">
        <f>IF('RNV 03 2025'!J117="En tiempo",1,0)</f>
        <v>1</v>
      </c>
      <c r="C117" s="14">
        <f t="shared" si="0"/>
        <v>1</v>
      </c>
      <c r="D117" s="14">
        <f>IF('RNV 03 2025'!G117="Acepta", 1, IF('RNV 03 2025'!G117="Rechaza", 0.5, IF(ISBLANK('RNV 03 2025'!G117), 0, )))</f>
        <v>1</v>
      </c>
      <c r="E117" s="14">
        <f>IF('RNV 03 2025'!I117="Se señala",1,0)</f>
        <v>1</v>
      </c>
      <c r="F117" s="14">
        <f t="shared" si="1"/>
        <v>1</v>
      </c>
      <c r="G117" s="14" t="str">
        <f>IF('RNV 03 2025'!L117="Implementadas", 1, IF('RNV 03 2025'!L117="Parcialmente implementadas", 0.5, IF('RNV 03 2025'!L117="No implementadas", 0,"0" )))</f>
        <v>0</v>
      </c>
    </row>
    <row r="118" spans="1:7" ht="15.75" customHeight="1" x14ac:dyDescent="0.25">
      <c r="A118" s="14">
        <f>IF(LEN('RNV 03 2025'!G118)&gt;0, 1, 0)</f>
        <v>0</v>
      </c>
      <c r="B118" s="14">
        <f>IF('RNV 03 2025'!J118="En tiempo",1,0)</f>
        <v>0</v>
      </c>
      <c r="C118" s="14">
        <f t="shared" si="0"/>
        <v>0</v>
      </c>
      <c r="D118" s="14">
        <f>IF('RNV 03 2025'!G118="Acepta", 1, IF('RNV 03 2025'!G118="Rechaza", 0.5, IF(ISBLANK('RNV 03 2025'!G118), 0, )))</f>
        <v>0</v>
      </c>
      <c r="E118" s="14">
        <f>IF('RNV 03 2025'!I118="Se señala",1,0)</f>
        <v>0</v>
      </c>
      <c r="F118" s="14">
        <f t="shared" si="1"/>
        <v>0</v>
      </c>
      <c r="G118" s="14" t="str">
        <f>IF('RNV 03 2025'!L118="Implementadas", 1, IF('RNV 03 2025'!L118="Parcialmente implementadas", 0.5, IF('RNV 03 2025'!L118="No implementadas", 0,"0" )))</f>
        <v>0</v>
      </c>
    </row>
    <row r="119" spans="1:7" ht="15.75" customHeight="1" x14ac:dyDescent="0.25">
      <c r="A119" s="14">
        <f>IF(LEN('RNV 03 2025'!G119)&gt;0, 1, 0)</f>
        <v>1</v>
      </c>
      <c r="B119" s="14">
        <f>IF('RNV 03 2025'!J119="En tiempo",1,0)</f>
        <v>0</v>
      </c>
      <c r="C119" s="14">
        <f t="shared" si="0"/>
        <v>0.5</v>
      </c>
      <c r="D119" s="14">
        <f>IF('RNV 03 2025'!G119="Acepta", 1, IF('RNV 03 2025'!G119="Rechaza", 0.5, IF(ISBLANK('RNV 03 2025'!G119), 0, )))</f>
        <v>1</v>
      </c>
      <c r="E119" s="14">
        <f>IF('RNV 03 2025'!I119="Se señala",1,0)</f>
        <v>1</v>
      </c>
      <c r="F119" s="14">
        <f t="shared" si="1"/>
        <v>1</v>
      </c>
      <c r="G119" s="14">
        <f>IF('RNV 03 2025'!L119="Implementadas", 1, IF('RNV 03 2025'!L119="Parcialmente implementadas", 0.5, IF('RNV 03 2025'!L119="No implementadas", 0,"0" )))</f>
        <v>0.5</v>
      </c>
    </row>
    <row r="120" spans="1:7" ht="15.75" customHeight="1" x14ac:dyDescent="0.25">
      <c r="A120" s="14">
        <f>IF(LEN('RNV 03 2025'!G120)&gt;0, 1, 0)</f>
        <v>0</v>
      </c>
      <c r="B120" s="14">
        <f>IF('RNV 03 2025'!J120="En tiempo",1,0)</f>
        <v>0</v>
      </c>
      <c r="C120" s="14">
        <f t="shared" si="0"/>
        <v>0</v>
      </c>
      <c r="D120" s="14">
        <f>IF('RNV 03 2025'!G120="Acepta", 1, IF('RNV 03 2025'!G120="Rechaza", 0.5, IF(ISBLANK('RNV 03 2025'!G120), 0, )))</f>
        <v>0</v>
      </c>
      <c r="E120" s="14">
        <f>IF('RNV 03 2025'!I120="Se señala",1,0)</f>
        <v>0</v>
      </c>
      <c r="F120" s="14">
        <f t="shared" si="1"/>
        <v>0</v>
      </c>
      <c r="G120" s="14" t="str">
        <f>IF('RNV 03 2025'!L120="Implementadas", 1, IF('RNV 03 2025'!L120="Parcialmente implementadas", 0.5, IF('RNV 03 2025'!L120="No implementadas", 0,"0" )))</f>
        <v>0</v>
      </c>
    </row>
    <row r="121" spans="1:7" ht="15.75" customHeight="1" x14ac:dyDescent="0.25">
      <c r="A121" s="14">
        <f>IF(LEN('RNV 03 2025'!G121)&gt;0, 1, 0)</f>
        <v>0</v>
      </c>
      <c r="B121" s="14">
        <f>IF('RNV 03 2025'!J121="En tiempo",1,0)</f>
        <v>0</v>
      </c>
      <c r="C121" s="14">
        <f t="shared" si="0"/>
        <v>0</v>
      </c>
      <c r="D121" s="14">
        <f>IF('RNV 03 2025'!G121="Acepta", 1, IF('RNV 03 2025'!G121="Rechaza", 0.5, IF(ISBLANK('RNV 03 2025'!G121), 0, )))</f>
        <v>0</v>
      </c>
      <c r="E121" s="14">
        <f>IF('RNV 03 2025'!I121="Se señala",1,0)</f>
        <v>0</v>
      </c>
      <c r="F121" s="14">
        <f t="shared" si="1"/>
        <v>0</v>
      </c>
      <c r="G121" s="14" t="str">
        <f>IF('RNV 03 2025'!L121="Implementadas", 1, IF('RNV 03 2025'!L121="Parcialmente implementadas", 0.5, IF('RNV 03 2025'!L121="No implementadas", 0,"0" )))</f>
        <v>0</v>
      </c>
    </row>
    <row r="122" spans="1:7" ht="15.75" customHeight="1" x14ac:dyDescent="0.25">
      <c r="A122" s="14">
        <f>IF(LEN('RNV 03 2025'!G122)&gt;0, 1, 0)</f>
        <v>1</v>
      </c>
      <c r="B122" s="14">
        <f>IF('RNV 03 2025'!J122="En tiempo",1,0)</f>
        <v>0</v>
      </c>
      <c r="C122" s="14">
        <f t="shared" si="0"/>
        <v>0.5</v>
      </c>
      <c r="D122" s="14">
        <f>IF('RNV 03 2025'!G122="Acepta", 1, IF('RNV 03 2025'!G122="Rechaza", 0.5, IF(ISBLANK('RNV 03 2025'!G122), 0, )))</f>
        <v>1</v>
      </c>
      <c r="E122" s="14">
        <f>IF('RNV 03 2025'!I122="Se señala",1,0)</f>
        <v>1</v>
      </c>
      <c r="F122" s="14">
        <f t="shared" si="1"/>
        <v>1</v>
      </c>
      <c r="G122" s="14">
        <f>IF('RNV 03 2025'!L122="Implementadas", 1, IF('RNV 03 2025'!L122="Parcialmente implementadas", 0.5, IF('RNV 03 2025'!L122="No implementadas", 0,"0" )))</f>
        <v>1</v>
      </c>
    </row>
    <row r="123" spans="1:7" ht="15.75" customHeight="1" x14ac:dyDescent="0.25">
      <c r="A123" s="14">
        <f>IF(LEN('RNV 03 2025'!G123)&gt;0, 1, 0)</f>
        <v>0</v>
      </c>
      <c r="B123" s="14">
        <f>IF('RNV 03 2025'!J123="En tiempo",1,0)</f>
        <v>0</v>
      </c>
      <c r="C123" s="14">
        <f t="shared" si="0"/>
        <v>0</v>
      </c>
      <c r="D123" s="14">
        <f>IF('RNV 03 2025'!G123="Acepta", 1, IF('RNV 03 2025'!G123="Rechaza", 0.5, IF(ISBLANK('RNV 03 2025'!G123), 0, )))</f>
        <v>0</v>
      </c>
      <c r="E123" s="14">
        <f>IF('RNV 03 2025'!I123="Se señala",1,0)</f>
        <v>0</v>
      </c>
      <c r="F123" s="14">
        <f t="shared" si="1"/>
        <v>0</v>
      </c>
      <c r="G123" s="14" t="str">
        <f>IF('RNV 03 2025'!L123="Implementadas", 1, IF('RNV 03 2025'!L123="Parcialmente implementadas", 0.5, IF('RNV 03 2025'!L123="No implementadas", 0,"0" )))</f>
        <v>0</v>
      </c>
    </row>
    <row r="124" spans="1:7" ht="15.75" customHeight="1" x14ac:dyDescent="0.25">
      <c r="A124" s="14">
        <f>IF(LEN('RNV 03 2025'!G124)&gt;0, 1, 0)</f>
        <v>0</v>
      </c>
      <c r="B124" s="14">
        <f>IF('RNV 03 2025'!J124="En tiempo",1,0)</f>
        <v>0</v>
      </c>
      <c r="C124" s="14">
        <f t="shared" si="0"/>
        <v>0</v>
      </c>
      <c r="D124" s="14">
        <f>IF('RNV 03 2025'!G124="Acepta", 1, IF('RNV 03 2025'!G124="Rechaza", 0.5, IF(ISBLANK('RNV 03 2025'!G124), 0, )))</f>
        <v>0</v>
      </c>
      <c r="E124" s="14">
        <f>IF('RNV 03 2025'!I124="Se señala",1,0)</f>
        <v>0</v>
      </c>
      <c r="F124" s="14">
        <f t="shared" si="1"/>
        <v>0</v>
      </c>
      <c r="G124" s="14" t="str">
        <f>IF('RNV 03 2025'!L124="Implementadas", 1, IF('RNV 03 2025'!L124="Parcialmente implementadas", 0.5, IF('RNV 03 2025'!L124="No implementadas", 0,"0" )))</f>
        <v>0</v>
      </c>
    </row>
    <row r="125" spans="1:7" ht="15.75" customHeight="1" x14ac:dyDescent="0.25">
      <c r="A125" s="14">
        <f>IF(LEN('RNV 03 2025'!G125)&gt;0, 1, 0)</f>
        <v>1</v>
      </c>
      <c r="B125" s="14">
        <f>IF('RNV 03 2025'!J125="En tiempo",1,0)</f>
        <v>1</v>
      </c>
      <c r="C125" s="14">
        <f t="shared" si="0"/>
        <v>1</v>
      </c>
      <c r="D125" s="14">
        <f>IF('RNV 03 2025'!G125="Acepta", 1, IF('RNV 03 2025'!G125="Rechaza", 0.5, IF(ISBLANK('RNV 03 2025'!G125), 0, )))</f>
        <v>1</v>
      </c>
      <c r="E125" s="14">
        <f>IF('RNV 03 2025'!I125="Se señala",1,0)</f>
        <v>1</v>
      </c>
      <c r="F125" s="14">
        <f t="shared" si="1"/>
        <v>1</v>
      </c>
      <c r="G125" s="14" t="str">
        <f>IF('RNV 03 2025'!L125="Implementadas", 1, IF('RNV 03 2025'!L125="Parcialmente implementadas", 0.5, IF('RNV 03 2025'!L125="No implementadas", 0,"0" )))</f>
        <v>0</v>
      </c>
    </row>
    <row r="126" spans="1:7" ht="15.75" customHeight="1" x14ac:dyDescent="0.25">
      <c r="A126" s="14">
        <f>IF(LEN('RNV 03 2025'!G126)&gt;0, 1, 0)</f>
        <v>0</v>
      </c>
      <c r="B126" s="14">
        <f>IF('RNV 03 2025'!J126="En tiempo",1,0)</f>
        <v>0</v>
      </c>
      <c r="C126" s="14">
        <f t="shared" si="0"/>
        <v>0</v>
      </c>
      <c r="D126" s="14">
        <f>IF('RNV 03 2025'!G126="Acepta", 1, IF('RNV 03 2025'!G126="Rechaza", 0.5, IF(ISBLANK('RNV 03 2025'!G126), 0, )))</f>
        <v>0</v>
      </c>
      <c r="E126" s="14">
        <f>IF('RNV 03 2025'!I126="Se señala",1,0)</f>
        <v>0</v>
      </c>
      <c r="F126" s="14">
        <f t="shared" si="1"/>
        <v>0</v>
      </c>
      <c r="G126" s="14" t="str">
        <f>IF('RNV 03 2025'!L126="Implementadas", 1, IF('RNV 03 2025'!L126="Parcialmente implementadas", 0.5, IF('RNV 03 2025'!L126="No implementadas", 0,"0" )))</f>
        <v>0</v>
      </c>
    </row>
    <row r="127" spans="1:7" ht="15.75" customHeight="1" x14ac:dyDescent="0.25"/>
    <row r="128" spans="1:7"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70C0"/>
  </sheetPr>
  <dimension ref="A1:M1000"/>
  <sheetViews>
    <sheetView workbookViewId="0">
      <pane ySplit="1" topLeftCell="A45" activePane="bottomLeft" state="frozen"/>
      <selection pane="bottomLeft" sqref="A1:M1"/>
    </sheetView>
  </sheetViews>
  <sheetFormatPr baseColWidth="10" defaultColWidth="14.42578125" defaultRowHeight="15" customHeight="1" x14ac:dyDescent="0.2"/>
  <cols>
    <col min="1" max="1" width="18" style="30" customWidth="1"/>
    <col min="2" max="2" width="37.42578125" style="30" customWidth="1"/>
    <col min="3" max="3" width="22.140625" style="30" customWidth="1"/>
    <col min="4" max="4" width="24.7109375" style="30" customWidth="1"/>
    <col min="5" max="5" width="30.5703125" style="30" customWidth="1"/>
    <col min="6" max="6" width="23" style="30" customWidth="1"/>
    <col min="7" max="7" width="21.28515625" style="30" customWidth="1"/>
    <col min="8" max="8" width="29.28515625" style="30" customWidth="1"/>
    <col min="9" max="9" width="34.28515625" style="30" customWidth="1"/>
    <col min="10" max="10" width="22.28515625" style="30" customWidth="1"/>
    <col min="11" max="11" width="25.5703125" style="30" customWidth="1"/>
    <col min="12" max="12" width="20.7109375" style="30" customWidth="1"/>
    <col min="13" max="13" width="27.140625" style="30" customWidth="1"/>
    <col min="14" max="26" width="10.7109375" style="30" customWidth="1"/>
    <col min="27" max="16384" width="14.42578125" style="30"/>
  </cols>
  <sheetData>
    <row r="1" spans="1:13" ht="12.75" x14ac:dyDescent="0.2">
      <c r="A1" s="58" t="s">
        <v>0</v>
      </c>
      <c r="B1" s="58" t="s">
        <v>1</v>
      </c>
      <c r="C1" s="58" t="s">
        <v>2</v>
      </c>
      <c r="D1" s="58" t="s">
        <v>3</v>
      </c>
      <c r="E1" s="59" t="s">
        <v>4</v>
      </c>
      <c r="F1" s="58" t="s">
        <v>5</v>
      </c>
      <c r="G1" s="58" t="s">
        <v>6</v>
      </c>
      <c r="H1" s="59" t="s">
        <v>7</v>
      </c>
      <c r="I1" s="58" t="s">
        <v>8</v>
      </c>
      <c r="J1" s="58" t="s">
        <v>9</v>
      </c>
      <c r="K1" s="58" t="s">
        <v>10</v>
      </c>
      <c r="L1" s="58" t="s">
        <v>11</v>
      </c>
      <c r="M1" s="58" t="s">
        <v>12</v>
      </c>
    </row>
    <row r="2" spans="1:13" ht="12.75" x14ac:dyDescent="0.2">
      <c r="A2" s="31" t="s">
        <v>1503</v>
      </c>
      <c r="B2" s="32" t="s">
        <v>828</v>
      </c>
      <c r="C2" s="36">
        <v>45754</v>
      </c>
      <c r="D2" s="32" t="s">
        <v>829</v>
      </c>
      <c r="E2" s="37" t="s">
        <v>1504</v>
      </c>
      <c r="F2" s="42" t="s">
        <v>1767</v>
      </c>
      <c r="G2" s="32" t="s">
        <v>17</v>
      </c>
      <c r="H2" s="32" t="s">
        <v>888</v>
      </c>
      <c r="I2" s="32" t="s">
        <v>19</v>
      </c>
      <c r="J2" s="32" t="s">
        <v>20</v>
      </c>
      <c r="K2" s="32"/>
      <c r="L2" s="32" t="s">
        <v>21</v>
      </c>
      <c r="M2" s="33">
        <f>('DATA 04 2025'!C2+'DATA 04 2025'!F2+'DATA 04 2025'!G2)/3</f>
        <v>1</v>
      </c>
    </row>
    <row r="3" spans="1:13" ht="12.75" x14ac:dyDescent="0.2">
      <c r="A3" s="31" t="s">
        <v>1503</v>
      </c>
      <c r="B3" s="32" t="s">
        <v>832</v>
      </c>
      <c r="C3" s="36">
        <v>45754</v>
      </c>
      <c r="D3" s="32" t="s">
        <v>829</v>
      </c>
      <c r="E3" s="37" t="s">
        <v>1505</v>
      </c>
      <c r="F3" s="43">
        <v>45912</v>
      </c>
      <c r="G3" s="32" t="s">
        <v>17</v>
      </c>
      <c r="H3" s="32" t="s">
        <v>888</v>
      </c>
      <c r="I3" s="32" t="s">
        <v>19</v>
      </c>
      <c r="J3" s="32" t="s">
        <v>26</v>
      </c>
      <c r="K3" s="34"/>
      <c r="L3" s="32" t="s">
        <v>174</v>
      </c>
      <c r="M3" s="33">
        <f>('DATA 04 2025'!C3+'DATA 04 2025'!F3+'DATA 04 2025'!G3)/3</f>
        <v>0.66666666666666663</v>
      </c>
    </row>
    <row r="4" spans="1:13" ht="12.75" x14ac:dyDescent="0.2">
      <c r="A4" s="31" t="s">
        <v>1503</v>
      </c>
      <c r="B4" s="32" t="s">
        <v>835</v>
      </c>
      <c r="C4" s="36">
        <v>45754</v>
      </c>
      <c r="D4" s="32" t="s">
        <v>829</v>
      </c>
      <c r="E4" s="37" t="s">
        <v>1506</v>
      </c>
      <c r="F4" s="42" t="s">
        <v>1768</v>
      </c>
      <c r="G4" s="32" t="s">
        <v>17</v>
      </c>
      <c r="H4" s="32" t="s">
        <v>1507</v>
      </c>
      <c r="I4" s="32" t="s">
        <v>32</v>
      </c>
      <c r="J4" s="32" t="s">
        <v>20</v>
      </c>
      <c r="K4" s="34"/>
      <c r="L4" s="32" t="s">
        <v>21</v>
      </c>
      <c r="M4" s="33">
        <f>('DATA 04 2025'!C4+'DATA 04 2025'!F4+'DATA 04 2025'!G4)/3</f>
        <v>0.83333333333333337</v>
      </c>
    </row>
    <row r="5" spans="1:13" ht="12.75" x14ac:dyDescent="0.2">
      <c r="A5" s="31" t="s">
        <v>1503</v>
      </c>
      <c r="B5" s="32" t="s">
        <v>838</v>
      </c>
      <c r="C5" s="36">
        <v>45754</v>
      </c>
      <c r="D5" s="32" t="s">
        <v>829</v>
      </c>
      <c r="E5" s="37" t="s">
        <v>1508</v>
      </c>
      <c r="F5" s="44">
        <v>45777</v>
      </c>
      <c r="G5" s="32" t="s">
        <v>17</v>
      </c>
      <c r="H5" s="32" t="s">
        <v>1509</v>
      </c>
      <c r="I5" s="32" t="s">
        <v>19</v>
      </c>
      <c r="J5" s="32" t="s">
        <v>20</v>
      </c>
      <c r="K5" s="32"/>
      <c r="L5" s="32"/>
      <c r="M5" s="33">
        <f>('DATA 04 2025'!C5+'DATA 04 2025'!F5+'DATA 04 2025'!G5)/3</f>
        <v>0.66666666666666663</v>
      </c>
    </row>
    <row r="6" spans="1:13" ht="12.75" x14ac:dyDescent="0.2">
      <c r="A6" s="31" t="s">
        <v>1503</v>
      </c>
      <c r="B6" s="32" t="s">
        <v>841</v>
      </c>
      <c r="C6" s="36">
        <v>45750</v>
      </c>
      <c r="D6" s="32" t="s">
        <v>829</v>
      </c>
      <c r="E6" s="37" t="s">
        <v>1510</v>
      </c>
      <c r="F6" s="44">
        <v>45776</v>
      </c>
      <c r="G6" s="32" t="s">
        <v>17</v>
      </c>
      <c r="H6" s="32" t="s">
        <v>1511</v>
      </c>
      <c r="I6" s="32" t="s">
        <v>19</v>
      </c>
      <c r="J6" s="32" t="s">
        <v>20</v>
      </c>
      <c r="K6" s="34"/>
      <c r="L6" s="32" t="s">
        <v>174</v>
      </c>
      <c r="M6" s="33">
        <f>('DATA 04 2025'!C6+'DATA 04 2025'!F6+'DATA 04 2025'!G6)/3</f>
        <v>0.83333333333333337</v>
      </c>
    </row>
    <row r="7" spans="1:13" ht="12.75" x14ac:dyDescent="0.2">
      <c r="A7" s="31" t="s">
        <v>1503</v>
      </c>
      <c r="B7" s="32" t="s">
        <v>844</v>
      </c>
      <c r="C7" s="36">
        <v>45749</v>
      </c>
      <c r="D7" s="32" t="s">
        <v>829</v>
      </c>
      <c r="E7" s="37" t="s">
        <v>1512</v>
      </c>
      <c r="F7" s="44"/>
      <c r="G7" s="32"/>
      <c r="H7" s="32"/>
      <c r="I7" s="32"/>
      <c r="J7" s="32"/>
      <c r="K7" s="32"/>
      <c r="L7" s="32"/>
      <c r="M7" s="33">
        <f>('DATA 04 2025'!C7+'DATA 04 2025'!F7+'DATA 04 2025'!G7)/3</f>
        <v>0</v>
      </c>
    </row>
    <row r="8" spans="1:13" ht="12.75" x14ac:dyDescent="0.2">
      <c r="A8" s="31" t="s">
        <v>1503</v>
      </c>
      <c r="B8" s="32" t="s">
        <v>846</v>
      </c>
      <c r="C8" s="36">
        <v>45754</v>
      </c>
      <c r="D8" s="32" t="s">
        <v>829</v>
      </c>
      <c r="E8" s="37" t="s">
        <v>1513</v>
      </c>
      <c r="F8" s="44">
        <v>45782</v>
      </c>
      <c r="G8" s="32" t="s">
        <v>17</v>
      </c>
      <c r="H8" s="32" t="s">
        <v>1514</v>
      </c>
      <c r="I8" s="32" t="s">
        <v>19</v>
      </c>
      <c r="J8" s="32" t="s">
        <v>20</v>
      </c>
      <c r="K8" s="34"/>
      <c r="L8" s="32" t="s">
        <v>21</v>
      </c>
      <c r="M8" s="33">
        <f>('DATA 04 2025'!C8+'DATA 04 2025'!F8+'DATA 04 2025'!G8)/3</f>
        <v>1</v>
      </c>
    </row>
    <row r="9" spans="1:13" ht="12.75" x14ac:dyDescent="0.2">
      <c r="A9" s="31" t="s">
        <v>1503</v>
      </c>
      <c r="B9" s="32" t="s">
        <v>849</v>
      </c>
      <c r="C9" s="36">
        <v>45754</v>
      </c>
      <c r="D9" s="32" t="s">
        <v>829</v>
      </c>
      <c r="E9" s="37" t="s">
        <v>1515</v>
      </c>
      <c r="F9" s="44"/>
      <c r="G9" s="32"/>
      <c r="H9" s="32"/>
      <c r="I9" s="32"/>
      <c r="J9" s="32"/>
      <c r="K9" s="34"/>
      <c r="L9" s="32"/>
      <c r="M9" s="33">
        <f>('DATA 04 2025'!C9+'DATA 04 2025'!F9+'DATA 04 2025'!G9)/3</f>
        <v>0</v>
      </c>
    </row>
    <row r="10" spans="1:13" ht="12.75" x14ac:dyDescent="0.2">
      <c r="A10" s="31" t="s">
        <v>1503</v>
      </c>
      <c r="B10" s="32" t="s">
        <v>851</v>
      </c>
      <c r="C10" s="36">
        <v>45755</v>
      </c>
      <c r="D10" s="32" t="s">
        <v>829</v>
      </c>
      <c r="E10" s="37" t="s">
        <v>1516</v>
      </c>
      <c r="F10" s="44">
        <v>45769</v>
      </c>
      <c r="G10" s="32" t="s">
        <v>17</v>
      </c>
      <c r="H10" s="32" t="s">
        <v>1517</v>
      </c>
      <c r="I10" s="32" t="s">
        <v>19</v>
      </c>
      <c r="J10" s="32" t="s">
        <v>20</v>
      </c>
      <c r="K10" s="34"/>
      <c r="L10" s="32"/>
      <c r="M10" s="33">
        <f>('DATA 04 2025'!C10+'DATA 04 2025'!F10+'DATA 04 2025'!G10)/3</f>
        <v>0.66666666666666663</v>
      </c>
    </row>
    <row r="11" spans="1:13" ht="12.75" x14ac:dyDescent="0.2">
      <c r="A11" s="31" t="s">
        <v>1503</v>
      </c>
      <c r="B11" s="32" t="s">
        <v>853</v>
      </c>
      <c r="C11" s="36">
        <v>45754</v>
      </c>
      <c r="D11" s="32" t="s">
        <v>829</v>
      </c>
      <c r="E11" s="37" t="s">
        <v>1518</v>
      </c>
      <c r="F11" s="44">
        <v>45786</v>
      </c>
      <c r="G11" s="32" t="s">
        <v>17</v>
      </c>
      <c r="H11" s="32" t="s">
        <v>1517</v>
      </c>
      <c r="I11" s="32" t="s">
        <v>19</v>
      </c>
      <c r="J11" s="32" t="s">
        <v>26</v>
      </c>
      <c r="K11" s="34"/>
      <c r="L11" s="32"/>
      <c r="M11" s="33">
        <f>('DATA 04 2025'!C11+'DATA 04 2025'!F11+'DATA 04 2025'!G11)/3</f>
        <v>0.5</v>
      </c>
    </row>
    <row r="12" spans="1:13" ht="12.75" x14ac:dyDescent="0.2">
      <c r="A12" s="31" t="s">
        <v>1503</v>
      </c>
      <c r="B12" s="32" t="s">
        <v>351</v>
      </c>
      <c r="C12" s="36">
        <v>45783</v>
      </c>
      <c r="D12" s="32" t="s">
        <v>35</v>
      </c>
      <c r="E12" s="37" t="s">
        <v>1519</v>
      </c>
      <c r="F12" s="44"/>
      <c r="G12" s="32"/>
      <c r="H12" s="32"/>
      <c r="I12" s="32"/>
      <c r="J12" s="32"/>
      <c r="K12" s="32"/>
      <c r="L12" s="32"/>
      <c r="M12" s="33">
        <f>('DATA 04 2025'!C12+'DATA 04 2025'!F12+'DATA 04 2025'!G12)/3</f>
        <v>0</v>
      </c>
    </row>
    <row r="13" spans="1:13" ht="12.75" x14ac:dyDescent="0.2">
      <c r="A13" s="31" t="s">
        <v>1503</v>
      </c>
      <c r="B13" s="32" t="s">
        <v>356</v>
      </c>
      <c r="C13" s="36">
        <v>45755</v>
      </c>
      <c r="D13" s="32" t="s">
        <v>829</v>
      </c>
      <c r="E13" s="37" t="s">
        <v>1520</v>
      </c>
      <c r="F13" s="42"/>
      <c r="G13" s="32"/>
      <c r="H13" s="32"/>
      <c r="I13" s="32"/>
      <c r="J13" s="32"/>
      <c r="K13" s="34"/>
      <c r="L13" s="32"/>
      <c r="M13" s="33">
        <f>('DATA 04 2025'!C13+'DATA 04 2025'!F13+'DATA 04 2025'!G13)/3</f>
        <v>0</v>
      </c>
    </row>
    <row r="14" spans="1:13" ht="12.75" x14ac:dyDescent="0.2">
      <c r="A14" s="31" t="s">
        <v>1503</v>
      </c>
      <c r="B14" s="32" t="s">
        <v>250</v>
      </c>
      <c r="C14" s="36">
        <v>45749</v>
      </c>
      <c r="D14" s="32" t="s">
        <v>829</v>
      </c>
      <c r="E14" s="37" t="s">
        <v>1521</v>
      </c>
      <c r="F14" s="44">
        <v>45775</v>
      </c>
      <c r="G14" s="32" t="s">
        <v>17</v>
      </c>
      <c r="H14" s="32" t="s">
        <v>1522</v>
      </c>
      <c r="I14" s="32" t="s">
        <v>19</v>
      </c>
      <c r="J14" s="32" t="s">
        <v>20</v>
      </c>
      <c r="K14" s="34"/>
      <c r="L14" s="32" t="s">
        <v>174</v>
      </c>
      <c r="M14" s="33">
        <f>('DATA 04 2025'!C14+'DATA 04 2025'!F14+'DATA 04 2025'!G14)/3</f>
        <v>0.83333333333333337</v>
      </c>
    </row>
    <row r="15" spans="1:13" ht="12.75" x14ac:dyDescent="0.2">
      <c r="A15" s="31" t="s">
        <v>1503</v>
      </c>
      <c r="B15" s="32" t="s">
        <v>294</v>
      </c>
      <c r="C15" s="36">
        <v>45755</v>
      </c>
      <c r="D15" s="32" t="s">
        <v>829</v>
      </c>
      <c r="E15" s="37" t="s">
        <v>1523</v>
      </c>
      <c r="F15" s="44">
        <v>45777</v>
      </c>
      <c r="G15" s="32" t="s">
        <v>17</v>
      </c>
      <c r="H15" s="32" t="s">
        <v>1522</v>
      </c>
      <c r="I15" s="32" t="s">
        <v>19</v>
      </c>
      <c r="J15" s="32" t="s">
        <v>20</v>
      </c>
      <c r="K15" s="34"/>
      <c r="L15" s="32" t="s">
        <v>174</v>
      </c>
      <c r="M15" s="33">
        <f>('DATA 04 2025'!C15+'DATA 04 2025'!F15+'DATA 04 2025'!G15)/3</f>
        <v>0.83333333333333337</v>
      </c>
    </row>
    <row r="16" spans="1:13" ht="12.75" x14ac:dyDescent="0.2">
      <c r="A16" s="31" t="s">
        <v>1503</v>
      </c>
      <c r="B16" s="32" t="s">
        <v>331</v>
      </c>
      <c r="C16" s="36">
        <v>45755</v>
      </c>
      <c r="D16" s="32" t="s">
        <v>829</v>
      </c>
      <c r="E16" s="37" t="s">
        <v>1524</v>
      </c>
      <c r="F16" s="42"/>
      <c r="G16" s="32"/>
      <c r="H16" s="32"/>
      <c r="I16" s="32"/>
      <c r="J16" s="32"/>
      <c r="K16" s="34"/>
      <c r="L16" s="32"/>
      <c r="M16" s="33">
        <f>('DATA 04 2025'!C16+'DATA 04 2025'!F16+'DATA 04 2025'!G16)/3</f>
        <v>0</v>
      </c>
    </row>
    <row r="17" spans="1:13" ht="12.75" x14ac:dyDescent="0.2">
      <c r="A17" s="31" t="s">
        <v>1503</v>
      </c>
      <c r="B17" s="32" t="s">
        <v>222</v>
      </c>
      <c r="C17" s="36">
        <v>45754</v>
      </c>
      <c r="D17" s="32" t="s">
        <v>829</v>
      </c>
      <c r="E17" s="37" t="s">
        <v>1525</v>
      </c>
      <c r="F17" s="42" t="s">
        <v>1769</v>
      </c>
      <c r="G17" s="32" t="s">
        <v>17</v>
      </c>
      <c r="H17" s="32" t="s">
        <v>1135</v>
      </c>
      <c r="I17" s="32" t="s">
        <v>19</v>
      </c>
      <c r="J17" s="32" t="s">
        <v>20</v>
      </c>
      <c r="K17" s="34"/>
      <c r="L17" s="32" t="s">
        <v>174</v>
      </c>
      <c r="M17" s="33">
        <f>('DATA 04 2025'!C17+'DATA 04 2025'!F17+'DATA 04 2025'!G17)/3</f>
        <v>0.83333333333333337</v>
      </c>
    </row>
    <row r="18" spans="1:13" ht="12.75" x14ac:dyDescent="0.2">
      <c r="A18" s="31" t="s">
        <v>1503</v>
      </c>
      <c r="B18" s="32" t="s">
        <v>275</v>
      </c>
      <c r="C18" s="36">
        <v>45754</v>
      </c>
      <c r="D18" s="32" t="s">
        <v>829</v>
      </c>
      <c r="E18" s="37" t="s">
        <v>1526</v>
      </c>
      <c r="F18" s="42" t="s">
        <v>1770</v>
      </c>
      <c r="G18" s="32" t="s">
        <v>17</v>
      </c>
      <c r="H18" s="32" t="s">
        <v>1527</v>
      </c>
      <c r="I18" s="32" t="s">
        <v>19</v>
      </c>
      <c r="J18" s="32" t="s">
        <v>26</v>
      </c>
      <c r="K18" s="34"/>
      <c r="L18" s="32" t="s">
        <v>21</v>
      </c>
      <c r="M18" s="33">
        <f>('DATA 04 2025'!C18+'DATA 04 2025'!F18+'DATA 04 2025'!G18)/3</f>
        <v>0.83333333333333337</v>
      </c>
    </row>
    <row r="19" spans="1:13" ht="12.75" x14ac:dyDescent="0.2">
      <c r="A19" s="31" t="s">
        <v>1503</v>
      </c>
      <c r="B19" s="32" t="s">
        <v>278</v>
      </c>
      <c r="C19" s="36">
        <v>45751</v>
      </c>
      <c r="D19" s="32" t="s">
        <v>829</v>
      </c>
      <c r="E19" s="37" t="s">
        <v>1528</v>
      </c>
      <c r="F19" s="42" t="s">
        <v>1529</v>
      </c>
      <c r="G19" s="32" t="s">
        <v>17</v>
      </c>
      <c r="H19" s="41" t="s">
        <v>1530</v>
      </c>
      <c r="I19" s="32" t="s">
        <v>19</v>
      </c>
      <c r="J19" s="32" t="s">
        <v>20</v>
      </c>
      <c r="K19" s="34"/>
      <c r="L19" s="32" t="s">
        <v>21</v>
      </c>
      <c r="M19" s="33">
        <f>('DATA 04 2025'!C19+'DATA 04 2025'!F19+'DATA 04 2025'!G19)/3</f>
        <v>1</v>
      </c>
    </row>
    <row r="20" spans="1:13" ht="12.75" x14ac:dyDescent="0.2">
      <c r="A20" s="31" t="s">
        <v>1503</v>
      </c>
      <c r="B20" s="32" t="s">
        <v>284</v>
      </c>
      <c r="C20" s="36">
        <v>45750</v>
      </c>
      <c r="D20" s="32" t="s">
        <v>829</v>
      </c>
      <c r="E20" s="37" t="s">
        <v>1531</v>
      </c>
      <c r="F20" s="44">
        <v>45777</v>
      </c>
      <c r="G20" s="32" t="s">
        <v>17</v>
      </c>
      <c r="H20" s="32" t="s">
        <v>1135</v>
      </c>
      <c r="I20" s="32" t="s">
        <v>19</v>
      </c>
      <c r="J20" s="32" t="s">
        <v>20</v>
      </c>
      <c r="K20" s="34"/>
      <c r="L20" s="32"/>
      <c r="M20" s="33">
        <f>('DATA 04 2025'!C20+'DATA 04 2025'!F20+'DATA 04 2025'!G20)/3</f>
        <v>0.66666666666666663</v>
      </c>
    </row>
    <row r="21" spans="1:13" ht="15.75" customHeight="1" x14ac:dyDescent="0.2">
      <c r="A21" s="31" t="s">
        <v>1503</v>
      </c>
      <c r="B21" s="32" t="s">
        <v>234</v>
      </c>
      <c r="C21" s="36">
        <v>45755</v>
      </c>
      <c r="D21" s="32" t="s">
        <v>829</v>
      </c>
      <c r="E21" s="37" t="s">
        <v>1532</v>
      </c>
      <c r="F21" s="42" t="s">
        <v>1771</v>
      </c>
      <c r="G21" s="32" t="s">
        <v>30</v>
      </c>
      <c r="H21" s="32" t="s">
        <v>1533</v>
      </c>
      <c r="I21" s="32" t="s">
        <v>19</v>
      </c>
      <c r="J21" s="32" t="s">
        <v>26</v>
      </c>
      <c r="K21" s="34"/>
      <c r="L21" s="32" t="s">
        <v>33</v>
      </c>
      <c r="M21" s="33">
        <f>('DATA 04 2025'!C21+'DATA 04 2025'!F21+'DATA 04 2025'!G21)/3</f>
        <v>0.41666666666666669</v>
      </c>
    </row>
    <row r="22" spans="1:13" ht="15.75" customHeight="1" x14ac:dyDescent="0.2">
      <c r="A22" s="31" t="s">
        <v>1503</v>
      </c>
      <c r="B22" s="32" t="s">
        <v>272</v>
      </c>
      <c r="C22" s="36">
        <v>45748</v>
      </c>
      <c r="D22" s="32" t="s">
        <v>829</v>
      </c>
      <c r="E22" s="37" t="s">
        <v>1534</v>
      </c>
      <c r="F22" s="42"/>
      <c r="G22" s="32"/>
      <c r="H22" s="32"/>
      <c r="I22" s="32"/>
      <c r="J22" s="32"/>
      <c r="K22" s="34"/>
      <c r="L22" s="32"/>
      <c r="M22" s="33">
        <f>('DATA 04 2025'!C22+'DATA 04 2025'!F22+'DATA 04 2025'!G22)/3</f>
        <v>0</v>
      </c>
    </row>
    <row r="23" spans="1:13" ht="15.75" customHeight="1" x14ac:dyDescent="0.2">
      <c r="A23" s="31" t="s">
        <v>1503</v>
      </c>
      <c r="B23" s="32" t="s">
        <v>328</v>
      </c>
      <c r="C23" s="36">
        <v>45755</v>
      </c>
      <c r="D23" s="32" t="s">
        <v>829</v>
      </c>
      <c r="E23" s="37" t="s">
        <v>1535</v>
      </c>
      <c r="F23" s="44">
        <v>45776</v>
      </c>
      <c r="G23" s="32" t="s">
        <v>17</v>
      </c>
      <c r="H23" s="32" t="s">
        <v>1135</v>
      </c>
      <c r="I23" s="32" t="s">
        <v>19</v>
      </c>
      <c r="J23" s="32" t="s">
        <v>20</v>
      </c>
      <c r="K23" s="34"/>
      <c r="L23" s="32"/>
      <c r="M23" s="33">
        <f>('DATA 04 2025'!C23+'DATA 04 2025'!F23+'DATA 04 2025'!G23)/3</f>
        <v>0.66666666666666663</v>
      </c>
    </row>
    <row r="24" spans="1:13" ht="15.75" customHeight="1" x14ac:dyDescent="0.2">
      <c r="A24" s="31" t="s">
        <v>1503</v>
      </c>
      <c r="B24" s="32" t="s">
        <v>300</v>
      </c>
      <c r="C24" s="36">
        <v>45754</v>
      </c>
      <c r="D24" s="32" t="s">
        <v>829</v>
      </c>
      <c r="E24" s="37" t="s">
        <v>1536</v>
      </c>
      <c r="F24" s="44">
        <v>45769</v>
      </c>
      <c r="G24" s="32" t="s">
        <v>17</v>
      </c>
      <c r="H24" s="32" t="s">
        <v>1135</v>
      </c>
      <c r="I24" s="32" t="s">
        <v>19</v>
      </c>
      <c r="J24" s="32" t="s">
        <v>20</v>
      </c>
      <c r="K24" s="34"/>
      <c r="L24" s="32" t="s">
        <v>21</v>
      </c>
      <c r="M24" s="33">
        <f>('DATA 04 2025'!C24+'DATA 04 2025'!F24+'DATA 04 2025'!G24)/3</f>
        <v>1</v>
      </c>
    </row>
    <row r="25" spans="1:13" ht="15.75" customHeight="1" x14ac:dyDescent="0.2">
      <c r="A25" s="31" t="s">
        <v>1503</v>
      </c>
      <c r="B25" s="32" t="s">
        <v>246</v>
      </c>
      <c r="C25" s="36">
        <v>45754</v>
      </c>
      <c r="D25" s="32" t="s">
        <v>829</v>
      </c>
      <c r="E25" s="37" t="s">
        <v>1537</v>
      </c>
      <c r="F25" s="42"/>
      <c r="G25" s="32"/>
      <c r="H25" s="32"/>
      <c r="I25" s="32"/>
      <c r="J25" s="32"/>
      <c r="K25" s="34"/>
      <c r="L25" s="32"/>
      <c r="M25" s="33">
        <f>('DATA 04 2025'!C25+'DATA 04 2025'!F25+'DATA 04 2025'!G25)/3</f>
        <v>0</v>
      </c>
    </row>
    <row r="26" spans="1:13" ht="15.75" customHeight="1" x14ac:dyDescent="0.2">
      <c r="A26" s="31" t="s">
        <v>1503</v>
      </c>
      <c r="B26" s="32" t="s">
        <v>311</v>
      </c>
      <c r="C26" s="36">
        <v>45754</v>
      </c>
      <c r="D26" s="32" t="s">
        <v>829</v>
      </c>
      <c r="E26" s="37" t="s">
        <v>1538</v>
      </c>
      <c r="F26" s="44">
        <v>45777</v>
      </c>
      <c r="G26" s="32" t="s">
        <v>17</v>
      </c>
      <c r="H26" s="32" t="s">
        <v>1539</v>
      </c>
      <c r="I26" s="32" t="s">
        <v>19</v>
      </c>
      <c r="J26" s="32" t="s">
        <v>20</v>
      </c>
      <c r="K26" s="34"/>
      <c r="L26" s="32"/>
      <c r="M26" s="33">
        <f>('DATA 04 2025'!C26+'DATA 04 2025'!F26+'DATA 04 2025'!G26)/3</f>
        <v>0.66666666666666663</v>
      </c>
    </row>
    <row r="27" spans="1:13" ht="15.75" customHeight="1" x14ac:dyDescent="0.2">
      <c r="A27" s="31" t="s">
        <v>1503</v>
      </c>
      <c r="B27" s="32" t="s">
        <v>306</v>
      </c>
      <c r="C27" s="36">
        <v>45755</v>
      </c>
      <c r="D27" s="32" t="s">
        <v>829</v>
      </c>
      <c r="E27" s="37" t="s">
        <v>1540</v>
      </c>
      <c r="F27" s="44"/>
      <c r="G27" s="32"/>
      <c r="H27" s="32"/>
      <c r="I27" s="32"/>
      <c r="J27" s="32"/>
      <c r="K27" s="34"/>
      <c r="L27" s="32"/>
      <c r="M27" s="33">
        <f>('DATA 04 2025'!C27+'DATA 04 2025'!F27+'DATA 04 2025'!G27)/3</f>
        <v>0</v>
      </c>
    </row>
    <row r="28" spans="1:13" ht="15.75" customHeight="1" x14ac:dyDescent="0.2">
      <c r="A28" s="31" t="s">
        <v>1503</v>
      </c>
      <c r="B28" s="32" t="s">
        <v>240</v>
      </c>
      <c r="C28" s="36">
        <v>45755</v>
      </c>
      <c r="D28" s="32" t="s">
        <v>829</v>
      </c>
      <c r="E28" s="37" t="s">
        <v>1541</v>
      </c>
      <c r="F28" s="45"/>
      <c r="G28" s="38"/>
      <c r="H28" s="38"/>
      <c r="I28" s="38"/>
      <c r="J28" s="38"/>
      <c r="K28" s="34"/>
      <c r="L28" s="38"/>
      <c r="M28" s="33">
        <f>('DATA 04 2025'!C28+'DATA 04 2025'!F28+'DATA 04 2025'!G28)/3</f>
        <v>0</v>
      </c>
    </row>
    <row r="29" spans="1:13" ht="15.75" customHeight="1" x14ac:dyDescent="0.2">
      <c r="A29" s="31" t="s">
        <v>1503</v>
      </c>
      <c r="B29" s="32" t="s">
        <v>268</v>
      </c>
      <c r="C29" s="36">
        <v>45754</v>
      </c>
      <c r="D29" s="32" t="s">
        <v>829</v>
      </c>
      <c r="E29" s="37" t="s">
        <v>1542</v>
      </c>
      <c r="F29" s="44">
        <v>45769</v>
      </c>
      <c r="G29" s="32" t="s">
        <v>17</v>
      </c>
      <c r="H29" s="32" t="s">
        <v>1539</v>
      </c>
      <c r="I29" s="32" t="s">
        <v>19</v>
      </c>
      <c r="J29" s="32" t="s">
        <v>20</v>
      </c>
      <c r="K29" s="34"/>
      <c r="L29" s="32"/>
      <c r="M29" s="33">
        <f>('DATA 04 2025'!C29+'DATA 04 2025'!F29+'DATA 04 2025'!G29)/3</f>
        <v>0.66666666666666663</v>
      </c>
    </row>
    <row r="30" spans="1:13" ht="15.75" customHeight="1" x14ac:dyDescent="0.2">
      <c r="A30" s="31" t="s">
        <v>1503</v>
      </c>
      <c r="B30" s="32" t="s">
        <v>314</v>
      </c>
      <c r="C30" s="36">
        <v>45749</v>
      </c>
      <c r="D30" s="32" t="s">
        <v>829</v>
      </c>
      <c r="E30" s="37" t="s">
        <v>1543</v>
      </c>
      <c r="F30" s="42" t="s">
        <v>1772</v>
      </c>
      <c r="G30" s="32" t="s">
        <v>17</v>
      </c>
      <c r="H30" s="32" t="s">
        <v>1544</v>
      </c>
      <c r="I30" s="32" t="s">
        <v>19</v>
      </c>
      <c r="J30" s="32" t="s">
        <v>20</v>
      </c>
      <c r="K30" s="34"/>
      <c r="L30" s="32" t="s">
        <v>174</v>
      </c>
      <c r="M30" s="33">
        <f>('DATA 04 2025'!C30+'DATA 04 2025'!F30+'DATA 04 2025'!G30)/3</f>
        <v>0.83333333333333337</v>
      </c>
    </row>
    <row r="31" spans="1:13" ht="15.75" customHeight="1" x14ac:dyDescent="0.2">
      <c r="A31" s="31" t="s">
        <v>1503</v>
      </c>
      <c r="B31" s="32" t="s">
        <v>365</v>
      </c>
      <c r="C31" s="36">
        <v>45749</v>
      </c>
      <c r="D31" s="32" t="s">
        <v>829</v>
      </c>
      <c r="E31" s="37" t="s">
        <v>1545</v>
      </c>
      <c r="F31" s="44">
        <v>45775</v>
      </c>
      <c r="G31" s="32" t="s">
        <v>17</v>
      </c>
      <c r="H31" s="32" t="s">
        <v>1546</v>
      </c>
      <c r="I31" s="32" t="s">
        <v>19</v>
      </c>
      <c r="J31" s="32" t="s">
        <v>20</v>
      </c>
      <c r="K31" s="32"/>
      <c r="L31" s="32"/>
      <c r="M31" s="33">
        <f>('DATA 04 2025'!C31+'DATA 04 2025'!F31+'DATA 04 2025'!G31)/3</f>
        <v>0.66666666666666663</v>
      </c>
    </row>
    <row r="32" spans="1:13" ht="15.75" customHeight="1" x14ac:dyDescent="0.2">
      <c r="A32" s="31" t="s">
        <v>1503</v>
      </c>
      <c r="B32" s="32" t="s">
        <v>408</v>
      </c>
      <c r="C32" s="36">
        <v>45749</v>
      </c>
      <c r="D32" s="32" t="s">
        <v>829</v>
      </c>
      <c r="E32" s="37" t="s">
        <v>1547</v>
      </c>
      <c r="F32" s="42"/>
      <c r="G32" s="32"/>
      <c r="H32" s="32"/>
      <c r="I32" s="32"/>
      <c r="J32" s="32"/>
      <c r="K32" s="34"/>
      <c r="L32" s="32"/>
      <c r="M32" s="33">
        <f>('DATA 04 2025'!C32+'DATA 04 2025'!F32+'DATA 04 2025'!G32)/3</f>
        <v>0</v>
      </c>
    </row>
    <row r="33" spans="1:13" ht="15.75" customHeight="1" x14ac:dyDescent="0.2">
      <c r="A33" s="31" t="s">
        <v>1503</v>
      </c>
      <c r="B33" s="32" t="s">
        <v>343</v>
      </c>
      <c r="C33" s="36">
        <v>45754</v>
      </c>
      <c r="D33" s="32" t="s">
        <v>829</v>
      </c>
      <c r="E33" s="37" t="s">
        <v>1548</v>
      </c>
      <c r="F33" s="42" t="s">
        <v>1773</v>
      </c>
      <c r="G33" s="32" t="s">
        <v>17</v>
      </c>
      <c r="H33" s="32" t="s">
        <v>1549</v>
      </c>
      <c r="I33" s="32" t="s">
        <v>19</v>
      </c>
      <c r="J33" s="32" t="s">
        <v>20</v>
      </c>
      <c r="K33" s="34"/>
      <c r="L33" s="32" t="s">
        <v>21</v>
      </c>
      <c r="M33" s="33">
        <f>('DATA 04 2025'!C33+'DATA 04 2025'!F33+'DATA 04 2025'!G33)/3</f>
        <v>1</v>
      </c>
    </row>
    <row r="34" spans="1:13" ht="15.75" customHeight="1" x14ac:dyDescent="0.2">
      <c r="A34" s="31" t="s">
        <v>1503</v>
      </c>
      <c r="B34" s="32" t="s">
        <v>308</v>
      </c>
      <c r="C34" s="36">
        <v>45755</v>
      </c>
      <c r="D34" s="32" t="s">
        <v>829</v>
      </c>
      <c r="E34" s="37" t="s">
        <v>1550</v>
      </c>
      <c r="F34" s="44">
        <v>45813</v>
      </c>
      <c r="G34" s="32" t="s">
        <v>17</v>
      </c>
      <c r="H34" s="32" t="s">
        <v>1551</v>
      </c>
      <c r="I34" s="32" t="s">
        <v>19</v>
      </c>
      <c r="J34" s="32" t="s">
        <v>26</v>
      </c>
      <c r="K34" s="34"/>
      <c r="L34" s="32"/>
      <c r="M34" s="33">
        <f>('DATA 04 2025'!C34+'DATA 04 2025'!F34+'DATA 04 2025'!G34)/3</f>
        <v>0.5</v>
      </c>
    </row>
    <row r="35" spans="1:13" ht="15.75" customHeight="1" x14ac:dyDescent="0.2">
      <c r="A35" s="31" t="s">
        <v>1503</v>
      </c>
      <c r="B35" s="32" t="s">
        <v>219</v>
      </c>
      <c r="C35" s="36">
        <v>45754</v>
      </c>
      <c r="D35" s="32" t="s">
        <v>829</v>
      </c>
      <c r="E35" s="37" t="s">
        <v>1552</v>
      </c>
      <c r="F35" s="42" t="s">
        <v>1774</v>
      </c>
      <c r="G35" s="32" t="s">
        <v>17</v>
      </c>
      <c r="H35" s="32" t="s">
        <v>1135</v>
      </c>
      <c r="I35" s="32" t="s">
        <v>19</v>
      </c>
      <c r="J35" s="32" t="s">
        <v>20</v>
      </c>
      <c r="K35" s="34"/>
      <c r="L35" s="32" t="s">
        <v>21</v>
      </c>
      <c r="M35" s="33">
        <f>('DATA 04 2025'!C35+'DATA 04 2025'!F35+'DATA 04 2025'!G35)/3</f>
        <v>1</v>
      </c>
    </row>
    <row r="36" spans="1:13" ht="15.75" customHeight="1" x14ac:dyDescent="0.2">
      <c r="A36" s="31" t="s">
        <v>1503</v>
      </c>
      <c r="B36" s="32" t="s">
        <v>153</v>
      </c>
      <c r="C36" s="36">
        <v>45755</v>
      </c>
      <c r="D36" s="32" t="s">
        <v>829</v>
      </c>
      <c r="E36" s="37" t="s">
        <v>1553</v>
      </c>
      <c r="F36" s="42"/>
      <c r="G36" s="32"/>
      <c r="H36" s="32"/>
      <c r="I36" s="32"/>
      <c r="J36" s="32"/>
      <c r="K36" s="34"/>
      <c r="L36" s="32"/>
      <c r="M36" s="33">
        <f>('DATA 04 2025'!C36+'DATA 04 2025'!F36+'DATA 04 2025'!G36)/3</f>
        <v>0</v>
      </c>
    </row>
    <row r="37" spans="1:13" ht="15.75" customHeight="1" x14ac:dyDescent="0.2">
      <c r="A37" s="31" t="s">
        <v>1503</v>
      </c>
      <c r="B37" s="32" t="s">
        <v>359</v>
      </c>
      <c r="C37" s="36">
        <v>45754</v>
      </c>
      <c r="D37" s="32" t="s">
        <v>829</v>
      </c>
      <c r="E37" s="37" t="s">
        <v>1554</v>
      </c>
      <c r="F37" s="44"/>
      <c r="G37" s="32"/>
      <c r="H37" s="32"/>
      <c r="I37" s="32"/>
      <c r="J37" s="32"/>
      <c r="K37" s="32"/>
      <c r="L37" s="32"/>
      <c r="M37" s="33">
        <f>('DATA 04 2025'!C37+'DATA 04 2025'!F37+'DATA 04 2025'!G37)/3</f>
        <v>0</v>
      </c>
    </row>
    <row r="38" spans="1:13" ht="15.75" customHeight="1" x14ac:dyDescent="0.2">
      <c r="A38" s="31" t="s">
        <v>1503</v>
      </c>
      <c r="B38" s="32" t="s">
        <v>399</v>
      </c>
      <c r="C38" s="36">
        <v>45755</v>
      </c>
      <c r="D38" s="32" t="s">
        <v>829</v>
      </c>
      <c r="E38" s="37" t="s">
        <v>1555</v>
      </c>
      <c r="F38" s="44"/>
      <c r="G38" s="32"/>
      <c r="H38" s="32"/>
      <c r="I38" s="32"/>
      <c r="J38" s="32"/>
      <c r="K38" s="32"/>
      <c r="L38" s="32"/>
      <c r="M38" s="33">
        <f>('DATA 04 2025'!C38+'DATA 04 2025'!F38+'DATA 04 2025'!G38)/3</f>
        <v>0</v>
      </c>
    </row>
    <row r="39" spans="1:13" ht="15.75" customHeight="1" x14ac:dyDescent="0.2">
      <c r="A39" s="31" t="s">
        <v>1503</v>
      </c>
      <c r="B39" s="32" t="s">
        <v>402</v>
      </c>
      <c r="C39" s="36">
        <v>45749</v>
      </c>
      <c r="D39" s="32" t="s">
        <v>829</v>
      </c>
      <c r="E39" s="37" t="s">
        <v>1556</v>
      </c>
      <c r="F39" s="42" t="s">
        <v>1775</v>
      </c>
      <c r="G39" s="32" t="s">
        <v>17</v>
      </c>
      <c r="H39" s="32" t="s">
        <v>1557</v>
      </c>
      <c r="I39" s="32" t="s">
        <v>19</v>
      </c>
      <c r="J39" s="32" t="s">
        <v>20</v>
      </c>
      <c r="K39" s="34"/>
      <c r="L39" s="32" t="s">
        <v>21</v>
      </c>
      <c r="M39" s="33">
        <f>('DATA 04 2025'!C39+'DATA 04 2025'!F39+'DATA 04 2025'!G39)/3</f>
        <v>1</v>
      </c>
    </row>
    <row r="40" spans="1:13" ht="15.75" customHeight="1" x14ac:dyDescent="0.2">
      <c r="A40" s="31" t="s">
        <v>1503</v>
      </c>
      <c r="B40" s="32" t="s">
        <v>287</v>
      </c>
      <c r="C40" s="36">
        <v>45755</v>
      </c>
      <c r="D40" s="32" t="s">
        <v>829</v>
      </c>
      <c r="E40" s="37" t="s">
        <v>1558</v>
      </c>
      <c r="F40" s="42"/>
      <c r="G40" s="32"/>
      <c r="H40" s="32"/>
      <c r="I40" s="32"/>
      <c r="J40" s="32"/>
      <c r="K40" s="34"/>
      <c r="L40" s="32"/>
      <c r="M40" s="33">
        <f>('DATA 04 2025'!C40+'DATA 04 2025'!F40+'DATA 04 2025'!G40)/3</f>
        <v>0</v>
      </c>
    </row>
    <row r="41" spans="1:13" ht="15.75" customHeight="1" x14ac:dyDescent="0.2">
      <c r="A41" s="31" t="s">
        <v>1503</v>
      </c>
      <c r="B41" s="32" t="s">
        <v>340</v>
      </c>
      <c r="C41" s="36">
        <v>45749</v>
      </c>
      <c r="D41" s="32" t="s">
        <v>829</v>
      </c>
      <c r="E41" s="37" t="s">
        <v>1559</v>
      </c>
      <c r="F41" s="44"/>
      <c r="G41" s="32"/>
      <c r="H41" s="32"/>
      <c r="I41" s="32"/>
      <c r="J41" s="32"/>
      <c r="K41" s="32"/>
      <c r="L41" s="32"/>
      <c r="M41" s="33">
        <f>('DATA 04 2025'!C41+'DATA 04 2025'!F41+'DATA 04 2025'!G41)/3</f>
        <v>0</v>
      </c>
    </row>
    <row r="42" spans="1:13" ht="15.75" customHeight="1" x14ac:dyDescent="0.2">
      <c r="A42" s="31" t="s">
        <v>1503</v>
      </c>
      <c r="B42" s="32" t="s">
        <v>353</v>
      </c>
      <c r="C42" s="36">
        <v>45754</v>
      </c>
      <c r="D42" s="32" t="s">
        <v>829</v>
      </c>
      <c r="E42" s="37" t="s">
        <v>1560</v>
      </c>
      <c r="F42" s="42" t="s">
        <v>1776</v>
      </c>
      <c r="G42" s="32" t="s">
        <v>17</v>
      </c>
      <c r="H42" s="32" t="s">
        <v>1491</v>
      </c>
      <c r="I42" s="32" t="s">
        <v>19</v>
      </c>
      <c r="J42" s="32" t="s">
        <v>20</v>
      </c>
      <c r="K42" s="34"/>
      <c r="L42" s="32" t="s">
        <v>21</v>
      </c>
      <c r="M42" s="33">
        <f>('DATA 04 2025'!C42+'DATA 04 2025'!F42+'DATA 04 2025'!G42)/3</f>
        <v>1</v>
      </c>
    </row>
    <row r="43" spans="1:13" ht="15.75" customHeight="1" x14ac:dyDescent="0.2">
      <c r="A43" s="31" t="s">
        <v>1503</v>
      </c>
      <c r="B43" s="32" t="s">
        <v>322</v>
      </c>
      <c r="C43" s="36">
        <v>45754</v>
      </c>
      <c r="D43" s="32" t="s">
        <v>829</v>
      </c>
      <c r="E43" s="37" t="s">
        <v>1561</v>
      </c>
      <c r="F43" s="42" t="s">
        <v>1777</v>
      </c>
      <c r="G43" s="32" t="s">
        <v>17</v>
      </c>
      <c r="H43" s="32" t="s">
        <v>1562</v>
      </c>
      <c r="I43" s="32" t="s">
        <v>19</v>
      </c>
      <c r="J43" s="32" t="s">
        <v>26</v>
      </c>
      <c r="K43" s="34"/>
      <c r="L43" s="32" t="s">
        <v>21</v>
      </c>
      <c r="M43" s="33">
        <f>('DATA 04 2025'!C43+'DATA 04 2025'!F43+'DATA 04 2025'!G43)/3</f>
        <v>0.83333333333333337</v>
      </c>
    </row>
    <row r="44" spans="1:13" ht="15.75" customHeight="1" x14ac:dyDescent="0.2">
      <c r="A44" s="31" t="s">
        <v>1503</v>
      </c>
      <c r="B44" s="32" t="s">
        <v>337</v>
      </c>
      <c r="C44" s="36">
        <v>45749</v>
      </c>
      <c r="D44" s="32" t="s">
        <v>829</v>
      </c>
      <c r="E44" s="37" t="s">
        <v>1563</v>
      </c>
      <c r="F44" s="42" t="s">
        <v>1778</v>
      </c>
      <c r="G44" s="32" t="s">
        <v>17</v>
      </c>
      <c r="H44" s="32" t="s">
        <v>1564</v>
      </c>
      <c r="I44" s="32" t="s">
        <v>19</v>
      </c>
      <c r="J44" s="32" t="s">
        <v>20</v>
      </c>
      <c r="K44" s="34"/>
      <c r="L44" s="32" t="s">
        <v>21</v>
      </c>
      <c r="M44" s="33">
        <f>('DATA 04 2025'!C44+'DATA 04 2025'!F44+'DATA 04 2025'!G44)/3</f>
        <v>1</v>
      </c>
    </row>
    <row r="45" spans="1:13" ht="15.75" customHeight="1" x14ac:dyDescent="0.2">
      <c r="A45" s="31" t="s">
        <v>1503</v>
      </c>
      <c r="B45" s="32" t="s">
        <v>265</v>
      </c>
      <c r="C45" s="36">
        <v>45755</v>
      </c>
      <c r="D45" s="32" t="s">
        <v>829</v>
      </c>
      <c r="E45" s="37" t="s">
        <v>1565</v>
      </c>
      <c r="F45" s="44">
        <v>45847</v>
      </c>
      <c r="G45" s="32" t="s">
        <v>17</v>
      </c>
      <c r="H45" s="32" t="s">
        <v>1566</v>
      </c>
      <c r="I45" s="32" t="s">
        <v>19</v>
      </c>
      <c r="J45" s="32" t="s">
        <v>26</v>
      </c>
      <c r="K45" s="34"/>
      <c r="L45" s="32" t="s">
        <v>174</v>
      </c>
      <c r="M45" s="33">
        <f>('DATA 04 2025'!C45+'DATA 04 2025'!F45+'DATA 04 2025'!G45)/3</f>
        <v>0.66666666666666663</v>
      </c>
    </row>
    <row r="46" spans="1:13" ht="15.75" customHeight="1" x14ac:dyDescent="0.2">
      <c r="A46" s="31" t="s">
        <v>1503</v>
      </c>
      <c r="B46" s="32" t="s">
        <v>243</v>
      </c>
      <c r="C46" s="36">
        <v>45754</v>
      </c>
      <c r="D46" s="32" t="s">
        <v>829</v>
      </c>
      <c r="E46" s="37" t="s">
        <v>1567</v>
      </c>
      <c r="F46" s="44">
        <v>45777</v>
      </c>
      <c r="G46" s="32" t="s">
        <v>17</v>
      </c>
      <c r="H46" s="32" t="s">
        <v>1135</v>
      </c>
      <c r="I46" s="32" t="s">
        <v>19</v>
      </c>
      <c r="J46" s="32" t="s">
        <v>20</v>
      </c>
      <c r="K46" s="32"/>
      <c r="L46" s="32"/>
      <c r="M46" s="33">
        <f>('DATA 04 2025'!C46+'DATA 04 2025'!F46+'DATA 04 2025'!G46)/3</f>
        <v>0.66666666666666663</v>
      </c>
    </row>
    <row r="47" spans="1:13" ht="15.75" customHeight="1" x14ac:dyDescent="0.2">
      <c r="A47" s="31" t="s">
        <v>1503</v>
      </c>
      <c r="B47" s="32" t="s">
        <v>396</v>
      </c>
      <c r="C47" s="36">
        <v>45754</v>
      </c>
      <c r="D47" s="32" t="s">
        <v>829</v>
      </c>
      <c r="E47" s="37" t="s">
        <v>1568</v>
      </c>
      <c r="F47" s="44">
        <v>45799</v>
      </c>
      <c r="G47" s="32" t="s">
        <v>17</v>
      </c>
      <c r="H47" s="32" t="s">
        <v>1135</v>
      </c>
      <c r="I47" s="32" t="s">
        <v>19</v>
      </c>
      <c r="J47" s="32" t="s">
        <v>26</v>
      </c>
      <c r="K47" s="32"/>
      <c r="L47" s="32"/>
      <c r="M47" s="33">
        <f>('DATA 04 2025'!C47+'DATA 04 2025'!F47+'DATA 04 2025'!G47)/3</f>
        <v>0.5</v>
      </c>
    </row>
    <row r="48" spans="1:13" ht="15.75" customHeight="1" x14ac:dyDescent="0.2">
      <c r="A48" s="31" t="s">
        <v>1503</v>
      </c>
      <c r="B48" s="32" t="s">
        <v>325</v>
      </c>
      <c r="C48" s="36">
        <v>45754</v>
      </c>
      <c r="D48" s="32" t="s">
        <v>829</v>
      </c>
      <c r="E48" s="37" t="s">
        <v>1569</v>
      </c>
      <c r="F48" s="42" t="s">
        <v>1779</v>
      </c>
      <c r="G48" s="32" t="s">
        <v>17</v>
      </c>
      <c r="H48" s="32" t="s">
        <v>1491</v>
      </c>
      <c r="I48" s="32" t="s">
        <v>19</v>
      </c>
      <c r="J48" s="32" t="s">
        <v>20</v>
      </c>
      <c r="K48" s="32"/>
      <c r="L48" s="32" t="s">
        <v>21</v>
      </c>
      <c r="M48" s="33">
        <f>('DATA 04 2025'!C48+'DATA 04 2025'!F48+'DATA 04 2025'!G48)/3</f>
        <v>1</v>
      </c>
    </row>
    <row r="49" spans="1:13" ht="15.75" customHeight="1" x14ac:dyDescent="0.2">
      <c r="A49" s="31" t="s">
        <v>1503</v>
      </c>
      <c r="B49" s="32" t="s">
        <v>225</v>
      </c>
      <c r="C49" s="36">
        <v>45749</v>
      </c>
      <c r="D49" s="32" t="s">
        <v>829</v>
      </c>
      <c r="E49" s="37" t="s">
        <v>1570</v>
      </c>
      <c r="F49" s="44">
        <v>45750</v>
      </c>
      <c r="G49" s="32" t="s">
        <v>17</v>
      </c>
      <c r="H49" s="32" t="s">
        <v>1571</v>
      </c>
      <c r="I49" s="32" t="s">
        <v>19</v>
      </c>
      <c r="J49" s="32" t="s">
        <v>20</v>
      </c>
      <c r="K49" s="32"/>
      <c r="L49" s="32"/>
      <c r="M49" s="33">
        <f>('DATA 04 2025'!C49+'DATA 04 2025'!F49+'DATA 04 2025'!G49)/3</f>
        <v>0.66666666666666663</v>
      </c>
    </row>
    <row r="50" spans="1:13" ht="15.75" customHeight="1" x14ac:dyDescent="0.2">
      <c r="A50" s="31" t="s">
        <v>1503</v>
      </c>
      <c r="B50" s="32" t="s">
        <v>231</v>
      </c>
      <c r="C50" s="36">
        <v>45758</v>
      </c>
      <c r="D50" s="32" t="s">
        <v>829</v>
      </c>
      <c r="E50" s="37" t="s">
        <v>1572</v>
      </c>
      <c r="F50" s="44">
        <v>45775</v>
      </c>
      <c r="G50" s="32" t="s">
        <v>17</v>
      </c>
      <c r="H50" s="32" t="s">
        <v>1539</v>
      </c>
      <c r="I50" s="32" t="s">
        <v>19</v>
      </c>
      <c r="J50" s="32" t="s">
        <v>20</v>
      </c>
      <c r="K50" s="32"/>
      <c r="L50" s="32"/>
      <c r="M50" s="33">
        <f>('DATA 04 2025'!C50+'DATA 04 2025'!F50+'DATA 04 2025'!G50)/3</f>
        <v>0.66666666666666663</v>
      </c>
    </row>
    <row r="51" spans="1:13" ht="15.75" customHeight="1" x14ac:dyDescent="0.2">
      <c r="A51" s="31" t="s">
        <v>1503</v>
      </c>
      <c r="B51" s="32" t="s">
        <v>368</v>
      </c>
      <c r="C51" s="36">
        <v>45783</v>
      </c>
      <c r="D51" s="32" t="s">
        <v>35</v>
      </c>
      <c r="E51" s="37" t="s">
        <v>1573</v>
      </c>
      <c r="F51" s="44"/>
      <c r="G51" s="32"/>
      <c r="H51" s="32"/>
      <c r="I51" s="32"/>
      <c r="J51" s="32"/>
      <c r="K51" s="32"/>
      <c r="L51" s="32"/>
      <c r="M51" s="33">
        <f>('DATA 04 2025'!C51+'DATA 04 2025'!F51+'DATA 04 2025'!G51)/3</f>
        <v>0</v>
      </c>
    </row>
    <row r="52" spans="1:13" ht="15.75" customHeight="1" x14ac:dyDescent="0.2">
      <c r="A52" s="31" t="s">
        <v>1503</v>
      </c>
      <c r="B52" s="32" t="s">
        <v>373</v>
      </c>
      <c r="C52" s="36">
        <v>45783</v>
      </c>
      <c r="D52" s="32" t="s">
        <v>35</v>
      </c>
      <c r="E52" s="37" t="s">
        <v>1574</v>
      </c>
      <c r="F52" s="44"/>
      <c r="G52" s="32"/>
      <c r="H52" s="32"/>
      <c r="I52" s="32"/>
      <c r="J52" s="32"/>
      <c r="K52" s="32"/>
      <c r="L52" s="32"/>
      <c r="M52" s="33">
        <f>('DATA 04 2025'!C52+'DATA 04 2025'!F52+'DATA 04 2025'!G52)/3</f>
        <v>0</v>
      </c>
    </row>
    <row r="53" spans="1:13" ht="15.75" customHeight="1" x14ac:dyDescent="0.2">
      <c r="A53" s="31" t="s">
        <v>1503</v>
      </c>
      <c r="B53" s="32" t="s">
        <v>375</v>
      </c>
      <c r="C53" s="36">
        <v>45783</v>
      </c>
      <c r="D53" s="32" t="s">
        <v>35</v>
      </c>
      <c r="E53" s="37" t="s">
        <v>1575</v>
      </c>
      <c r="F53" s="44"/>
      <c r="G53" s="32"/>
      <c r="H53" s="32"/>
      <c r="I53" s="32"/>
      <c r="J53" s="32"/>
      <c r="K53" s="32"/>
      <c r="L53" s="32"/>
      <c r="M53" s="33">
        <f>('DATA 04 2025'!C53+'DATA 04 2025'!F53+'DATA 04 2025'!G53)/3</f>
        <v>0</v>
      </c>
    </row>
    <row r="54" spans="1:13" ht="15.75" customHeight="1" x14ac:dyDescent="0.2">
      <c r="A54" s="31" t="s">
        <v>1503</v>
      </c>
      <c r="B54" s="32" t="s">
        <v>394</v>
      </c>
      <c r="C54" s="36">
        <v>45783</v>
      </c>
      <c r="D54" s="32" t="s">
        <v>35</v>
      </c>
      <c r="E54" s="37" t="s">
        <v>1576</v>
      </c>
      <c r="F54" s="44"/>
      <c r="G54" s="32"/>
      <c r="H54" s="32"/>
      <c r="I54" s="32"/>
      <c r="J54" s="32"/>
      <c r="K54" s="32"/>
      <c r="L54" s="32"/>
      <c r="M54" s="33">
        <f>('DATA 04 2025'!C54+'DATA 04 2025'!F54+'DATA 04 2025'!G54)/3</f>
        <v>0</v>
      </c>
    </row>
    <row r="55" spans="1:13" ht="15.75" customHeight="1" x14ac:dyDescent="0.2">
      <c r="A55" s="31" t="s">
        <v>1503</v>
      </c>
      <c r="B55" s="32" t="s">
        <v>378</v>
      </c>
      <c r="C55" s="36">
        <v>45783</v>
      </c>
      <c r="D55" s="32" t="s">
        <v>35</v>
      </c>
      <c r="E55" s="37" t="s">
        <v>1577</v>
      </c>
      <c r="F55" s="44"/>
      <c r="G55" s="32"/>
      <c r="H55" s="32"/>
      <c r="I55" s="32"/>
      <c r="J55" s="32"/>
      <c r="K55" s="32"/>
      <c r="L55" s="32"/>
      <c r="M55" s="33">
        <f>('DATA 04 2025'!C55+'DATA 04 2025'!F55+'DATA 04 2025'!G55)/3</f>
        <v>0</v>
      </c>
    </row>
    <row r="56" spans="1:13" ht="15.75" customHeight="1" x14ac:dyDescent="0.2">
      <c r="A56" s="31" t="s">
        <v>1503</v>
      </c>
      <c r="B56" s="32" t="s">
        <v>381</v>
      </c>
      <c r="C56" s="36">
        <v>45783</v>
      </c>
      <c r="D56" s="32" t="s">
        <v>35</v>
      </c>
      <c r="E56" s="37" t="s">
        <v>1578</v>
      </c>
      <c r="F56" s="44"/>
      <c r="G56" s="32"/>
      <c r="H56" s="32"/>
      <c r="I56" s="32"/>
      <c r="J56" s="32"/>
      <c r="K56" s="32"/>
      <c r="L56" s="32"/>
      <c r="M56" s="33">
        <f>('DATA 04 2025'!C56+'DATA 04 2025'!F56+'DATA 04 2025'!G56)/3</f>
        <v>0</v>
      </c>
    </row>
    <row r="57" spans="1:13" ht="15.75" customHeight="1" x14ac:dyDescent="0.2">
      <c r="A57" s="31" t="s">
        <v>1503</v>
      </c>
      <c r="B57" s="32" t="s">
        <v>383</v>
      </c>
      <c r="C57" s="36">
        <v>45783</v>
      </c>
      <c r="D57" s="32" t="s">
        <v>35</v>
      </c>
      <c r="E57" s="37" t="s">
        <v>1579</v>
      </c>
      <c r="F57" s="44"/>
      <c r="G57" s="32"/>
      <c r="H57" s="32"/>
      <c r="I57" s="32"/>
      <c r="J57" s="32"/>
      <c r="K57" s="32"/>
      <c r="L57" s="32"/>
      <c r="M57" s="33">
        <f>('DATA 04 2025'!C57+'DATA 04 2025'!F57+'DATA 04 2025'!G57)/3</f>
        <v>0</v>
      </c>
    </row>
    <row r="58" spans="1:13" ht="15.75" customHeight="1" x14ac:dyDescent="0.2">
      <c r="A58" s="31" t="s">
        <v>1503</v>
      </c>
      <c r="B58" s="32" t="s">
        <v>391</v>
      </c>
      <c r="C58" s="36">
        <v>45783</v>
      </c>
      <c r="D58" s="32" t="s">
        <v>35</v>
      </c>
      <c r="E58" s="37" t="s">
        <v>1580</v>
      </c>
      <c r="F58" s="44"/>
      <c r="G58" s="32"/>
      <c r="H58" s="32"/>
      <c r="I58" s="32"/>
      <c r="J58" s="32"/>
      <c r="K58" s="32"/>
      <c r="L58" s="32"/>
      <c r="M58" s="33">
        <f>('DATA 04 2025'!C58+'DATA 04 2025'!F58+'DATA 04 2025'!G58)/3</f>
        <v>0</v>
      </c>
    </row>
    <row r="59" spans="1:13" ht="15.75" customHeight="1" x14ac:dyDescent="0.2">
      <c r="A59" s="31" t="s">
        <v>1503</v>
      </c>
      <c r="B59" s="32" t="s">
        <v>386</v>
      </c>
      <c r="C59" s="36">
        <v>45783</v>
      </c>
      <c r="D59" s="32" t="s">
        <v>35</v>
      </c>
      <c r="E59" s="37" t="s">
        <v>1581</v>
      </c>
      <c r="F59" s="44"/>
      <c r="G59" s="32"/>
      <c r="H59" s="32"/>
      <c r="I59" s="32"/>
      <c r="J59" s="32"/>
      <c r="K59" s="32"/>
      <c r="L59" s="32"/>
      <c r="M59" s="33">
        <f>('DATA 04 2025'!C59+'DATA 04 2025'!F59+'DATA 04 2025'!G59)/3</f>
        <v>0</v>
      </c>
    </row>
    <row r="60" spans="1:13" ht="15.75" customHeight="1" x14ac:dyDescent="0.2">
      <c r="A60" s="31" t="s">
        <v>1503</v>
      </c>
      <c r="B60" s="32" t="s">
        <v>389</v>
      </c>
      <c r="C60" s="36">
        <v>45783</v>
      </c>
      <c r="D60" s="32" t="s">
        <v>35</v>
      </c>
      <c r="E60" s="37" t="s">
        <v>1582</v>
      </c>
      <c r="F60" s="44">
        <v>45959</v>
      </c>
      <c r="G60" s="32" t="s">
        <v>17</v>
      </c>
      <c r="H60" s="32" t="s">
        <v>1583</v>
      </c>
      <c r="I60" s="32" t="s">
        <v>19</v>
      </c>
      <c r="J60" s="32" t="s">
        <v>26</v>
      </c>
      <c r="K60" s="32"/>
      <c r="L60" s="32" t="s">
        <v>21</v>
      </c>
      <c r="M60" s="33">
        <f>('DATA 04 2025'!C60+'DATA 04 2025'!F60+'DATA 04 2025'!G60)/3</f>
        <v>0.83333333333333337</v>
      </c>
    </row>
    <row r="61" spans="1:13" ht="15.75" customHeight="1" x14ac:dyDescent="0.2">
      <c r="A61" s="31" t="s">
        <v>1503</v>
      </c>
      <c r="B61" s="32" t="s">
        <v>916</v>
      </c>
      <c r="C61" s="36">
        <v>45783</v>
      </c>
      <c r="D61" s="32" t="s">
        <v>35</v>
      </c>
      <c r="E61" s="37" t="s">
        <v>1584</v>
      </c>
      <c r="F61" s="44"/>
      <c r="G61" s="32"/>
      <c r="H61" s="32"/>
      <c r="I61" s="32"/>
      <c r="J61" s="32"/>
      <c r="K61" s="32"/>
      <c r="L61" s="32"/>
      <c r="M61" s="33">
        <f>('DATA 04 2025'!C61+'DATA 04 2025'!F61+'DATA 04 2025'!G61)/3</f>
        <v>0</v>
      </c>
    </row>
    <row r="62" spans="1:13" ht="15.75" customHeight="1" x14ac:dyDescent="0.2">
      <c r="A62" s="31" t="s">
        <v>1503</v>
      </c>
      <c r="B62" s="32" t="s">
        <v>303</v>
      </c>
      <c r="C62" s="36">
        <v>45750</v>
      </c>
      <c r="D62" s="32" t="s">
        <v>829</v>
      </c>
      <c r="E62" s="37" t="s">
        <v>1585</v>
      </c>
      <c r="F62" s="44">
        <v>45776</v>
      </c>
      <c r="G62" s="32" t="s">
        <v>17</v>
      </c>
      <c r="H62" s="32" t="s">
        <v>1586</v>
      </c>
      <c r="I62" s="32" t="s">
        <v>19</v>
      </c>
      <c r="J62" s="32" t="s">
        <v>20</v>
      </c>
      <c r="K62" s="32"/>
      <c r="L62" s="32" t="s">
        <v>174</v>
      </c>
      <c r="M62" s="33">
        <f>('DATA 04 2025'!C62+'DATA 04 2025'!F62+'DATA 04 2025'!G62)/3</f>
        <v>0.83333333333333337</v>
      </c>
    </row>
    <row r="63" spans="1:13" ht="15.75" customHeight="1" x14ac:dyDescent="0.2">
      <c r="A63" s="31" t="s">
        <v>1503</v>
      </c>
      <c r="B63" s="32" t="s">
        <v>216</v>
      </c>
      <c r="C63" s="36">
        <v>45758</v>
      </c>
      <c r="D63" s="32" t="s">
        <v>829</v>
      </c>
      <c r="E63" s="37" t="s">
        <v>1587</v>
      </c>
      <c r="F63" s="44">
        <v>45779</v>
      </c>
      <c r="G63" s="32" t="s">
        <v>17</v>
      </c>
      <c r="H63" s="32" t="s">
        <v>1491</v>
      </c>
      <c r="I63" s="32" t="s">
        <v>19</v>
      </c>
      <c r="J63" s="32" t="s">
        <v>20</v>
      </c>
      <c r="K63" s="32"/>
      <c r="L63" s="32"/>
      <c r="M63" s="33">
        <f>('DATA 04 2025'!C63+'DATA 04 2025'!F63+'DATA 04 2025'!G63)/3</f>
        <v>0.66666666666666663</v>
      </c>
    </row>
    <row r="64" spans="1:13" ht="15.75" customHeight="1" x14ac:dyDescent="0.2">
      <c r="A64" s="31" t="s">
        <v>1503</v>
      </c>
      <c r="B64" s="32" t="s">
        <v>228</v>
      </c>
      <c r="C64" s="36">
        <v>45754</v>
      </c>
      <c r="D64" s="32" t="s">
        <v>829</v>
      </c>
      <c r="E64" s="37" t="s">
        <v>1588</v>
      </c>
      <c r="F64" s="44">
        <v>45763</v>
      </c>
      <c r="G64" s="32" t="s">
        <v>30</v>
      </c>
      <c r="H64" s="32" t="s">
        <v>1589</v>
      </c>
      <c r="I64" s="32" t="s">
        <v>19</v>
      </c>
      <c r="J64" s="32" t="s">
        <v>20</v>
      </c>
      <c r="K64" s="32"/>
      <c r="L64" s="32" t="s">
        <v>33</v>
      </c>
      <c r="M64" s="33">
        <f>('DATA 04 2025'!C64+'DATA 04 2025'!F64+'DATA 04 2025'!G64)/3</f>
        <v>0.58333333333333337</v>
      </c>
    </row>
    <row r="65" spans="1:13" ht="15.75" customHeight="1" x14ac:dyDescent="0.2">
      <c r="A65" s="31" t="s">
        <v>1503</v>
      </c>
      <c r="B65" s="32" t="s">
        <v>253</v>
      </c>
      <c r="C65" s="36">
        <v>45749</v>
      </c>
      <c r="D65" s="32" t="s">
        <v>829</v>
      </c>
      <c r="E65" s="37" t="s">
        <v>1590</v>
      </c>
      <c r="F65" s="44"/>
      <c r="G65" s="32"/>
      <c r="H65" s="32"/>
      <c r="I65" s="32"/>
      <c r="J65" s="32"/>
      <c r="K65" s="32"/>
      <c r="L65" s="32"/>
      <c r="M65" s="33">
        <f>('DATA 04 2025'!C65+'DATA 04 2025'!F65+'DATA 04 2025'!G65)/3</f>
        <v>0</v>
      </c>
    </row>
    <row r="66" spans="1:13" ht="15.75" customHeight="1" x14ac:dyDescent="0.2">
      <c r="A66" s="31" t="s">
        <v>1503</v>
      </c>
      <c r="B66" s="32" t="s">
        <v>362</v>
      </c>
      <c r="C66" s="36">
        <v>45749</v>
      </c>
      <c r="D66" s="32" t="s">
        <v>829</v>
      </c>
      <c r="E66" s="37" t="s">
        <v>1591</v>
      </c>
      <c r="F66" s="44">
        <v>45770</v>
      </c>
      <c r="G66" s="32" t="s">
        <v>17</v>
      </c>
      <c r="H66" s="32" t="s">
        <v>1135</v>
      </c>
      <c r="I66" s="32" t="s">
        <v>19</v>
      </c>
      <c r="J66" s="32" t="s">
        <v>20</v>
      </c>
      <c r="K66" s="32"/>
      <c r="L66" s="32"/>
      <c r="M66" s="33">
        <f>('DATA 04 2025'!C66+'DATA 04 2025'!F66+'DATA 04 2025'!G66)/3</f>
        <v>0.66666666666666663</v>
      </c>
    </row>
    <row r="67" spans="1:13" ht="15.75" customHeight="1" x14ac:dyDescent="0.2">
      <c r="A67" s="31" t="s">
        <v>1503</v>
      </c>
      <c r="B67" s="32" t="s">
        <v>207</v>
      </c>
      <c r="C67" s="36">
        <v>45749</v>
      </c>
      <c r="D67" s="32" t="s">
        <v>829</v>
      </c>
      <c r="E67" s="37" t="s">
        <v>1592</v>
      </c>
      <c r="F67" s="44">
        <v>45903</v>
      </c>
      <c r="G67" s="32" t="s">
        <v>17</v>
      </c>
      <c r="H67" s="32" t="s">
        <v>1593</v>
      </c>
      <c r="I67" s="32" t="s">
        <v>19</v>
      </c>
      <c r="J67" s="32" t="s">
        <v>26</v>
      </c>
      <c r="K67" s="32"/>
      <c r="L67" s="32" t="s">
        <v>21</v>
      </c>
      <c r="M67" s="33">
        <f>('DATA 04 2025'!C67+'DATA 04 2025'!F67+'DATA 04 2025'!G67)/3</f>
        <v>0.83333333333333337</v>
      </c>
    </row>
    <row r="68" spans="1:13" ht="15.75" customHeight="1" x14ac:dyDescent="0.2">
      <c r="A68" s="31" t="s">
        <v>1503</v>
      </c>
      <c r="B68" s="32" t="s">
        <v>175</v>
      </c>
      <c r="C68" s="36">
        <v>45749</v>
      </c>
      <c r="D68" s="32" t="s">
        <v>829</v>
      </c>
      <c r="E68" s="37" t="s">
        <v>1594</v>
      </c>
      <c r="F68" s="42" t="s">
        <v>1780</v>
      </c>
      <c r="G68" s="32" t="s">
        <v>17</v>
      </c>
      <c r="H68" s="32" t="s">
        <v>888</v>
      </c>
      <c r="I68" s="32" t="s">
        <v>19</v>
      </c>
      <c r="J68" s="32" t="s">
        <v>20</v>
      </c>
      <c r="K68" s="32"/>
      <c r="L68" s="32" t="s">
        <v>21</v>
      </c>
      <c r="M68" s="33">
        <f>('DATA 04 2025'!C68+'DATA 04 2025'!F68+'DATA 04 2025'!G68)/3</f>
        <v>1</v>
      </c>
    </row>
    <row r="69" spans="1:13" ht="15.75" customHeight="1" x14ac:dyDescent="0.2">
      <c r="A69" s="31" t="s">
        <v>1503</v>
      </c>
      <c r="B69" s="32" t="s">
        <v>178</v>
      </c>
      <c r="C69" s="36">
        <v>45755</v>
      </c>
      <c r="D69" s="32" t="s">
        <v>829</v>
      </c>
      <c r="E69" s="37" t="s">
        <v>1595</v>
      </c>
      <c r="F69" s="42" t="s">
        <v>1781</v>
      </c>
      <c r="G69" s="32" t="s">
        <v>17</v>
      </c>
      <c r="H69" s="32" t="s">
        <v>1593</v>
      </c>
      <c r="I69" s="32" t="s">
        <v>19</v>
      </c>
      <c r="J69" s="32" t="s">
        <v>20</v>
      </c>
      <c r="K69" s="32"/>
      <c r="L69" s="32" t="s">
        <v>21</v>
      </c>
      <c r="M69" s="33">
        <f>M68</f>
        <v>1</v>
      </c>
    </row>
    <row r="70" spans="1:13" ht="15.75" customHeight="1" x14ac:dyDescent="0.2">
      <c r="A70" s="31" t="s">
        <v>1503</v>
      </c>
      <c r="B70" s="32" t="s">
        <v>162</v>
      </c>
      <c r="C70" s="36">
        <v>45754</v>
      </c>
      <c r="D70" s="32" t="s">
        <v>829</v>
      </c>
      <c r="E70" s="37" t="s">
        <v>1596</v>
      </c>
      <c r="F70" s="44">
        <v>45786</v>
      </c>
      <c r="G70" s="32" t="s">
        <v>17</v>
      </c>
      <c r="H70" s="32" t="s">
        <v>1597</v>
      </c>
      <c r="I70" s="32" t="s">
        <v>19</v>
      </c>
      <c r="J70" s="32" t="s">
        <v>26</v>
      </c>
      <c r="K70" s="32"/>
      <c r="L70" s="32" t="s">
        <v>21</v>
      </c>
      <c r="M70" s="33">
        <f>('DATA 04 2025'!C70+'DATA 04 2025'!F70+'DATA 04 2025'!G70)/3</f>
        <v>0.83333333333333337</v>
      </c>
    </row>
    <row r="71" spans="1:13" ht="15.75" customHeight="1" x14ac:dyDescent="0.2">
      <c r="A71" s="31" t="s">
        <v>1503</v>
      </c>
      <c r="B71" s="32" t="s">
        <v>189</v>
      </c>
      <c r="C71" s="36">
        <v>45755</v>
      </c>
      <c r="D71" s="32" t="s">
        <v>829</v>
      </c>
      <c r="E71" s="37" t="s">
        <v>1598</v>
      </c>
      <c r="F71" s="44">
        <v>45785</v>
      </c>
      <c r="G71" s="32" t="s">
        <v>17</v>
      </c>
      <c r="H71" s="32" t="s">
        <v>1599</v>
      </c>
      <c r="I71" s="32" t="s">
        <v>19</v>
      </c>
      <c r="J71" s="32" t="s">
        <v>26</v>
      </c>
      <c r="K71" s="32"/>
      <c r="L71" s="32" t="s">
        <v>174</v>
      </c>
      <c r="M71" s="33">
        <f>('DATA 04 2025'!C71+'DATA 04 2025'!F71+'DATA 04 2025'!G71)/3</f>
        <v>0.66666666666666663</v>
      </c>
    </row>
    <row r="72" spans="1:13" ht="15.75" customHeight="1" x14ac:dyDescent="0.2">
      <c r="A72" s="31" t="s">
        <v>1503</v>
      </c>
      <c r="B72" s="32" t="s">
        <v>168</v>
      </c>
      <c r="C72" s="36">
        <v>45755</v>
      </c>
      <c r="D72" s="32" t="s">
        <v>829</v>
      </c>
      <c r="E72" s="37" t="s">
        <v>1600</v>
      </c>
      <c r="F72" s="42" t="s">
        <v>1782</v>
      </c>
      <c r="G72" s="32" t="s">
        <v>17</v>
      </c>
      <c r="H72" s="32" t="s">
        <v>1601</v>
      </c>
      <c r="I72" s="32" t="s">
        <v>19</v>
      </c>
      <c r="J72" s="32" t="s">
        <v>20</v>
      </c>
      <c r="K72" s="32"/>
      <c r="L72" s="32" t="s">
        <v>21</v>
      </c>
      <c r="M72" s="33">
        <f>('DATA 04 2025'!C72+'DATA 04 2025'!F72+'DATA 04 2025'!G72)/3</f>
        <v>1</v>
      </c>
    </row>
    <row r="73" spans="1:13" ht="15.75" customHeight="1" x14ac:dyDescent="0.2">
      <c r="A73" s="31" t="s">
        <v>1503</v>
      </c>
      <c r="B73" s="32" t="s">
        <v>183</v>
      </c>
      <c r="C73" s="36">
        <v>45749</v>
      </c>
      <c r="D73" s="32" t="s">
        <v>829</v>
      </c>
      <c r="E73" s="37" t="s">
        <v>1602</v>
      </c>
      <c r="F73" s="44"/>
      <c r="G73" s="32"/>
      <c r="H73" s="32"/>
      <c r="I73" s="32"/>
      <c r="J73" s="32"/>
      <c r="K73" s="32"/>
      <c r="L73" s="32"/>
      <c r="M73" s="33">
        <f>('DATA 04 2025'!C73+'DATA 04 2025'!F73+'DATA 04 2025'!G73)/3</f>
        <v>0</v>
      </c>
    </row>
    <row r="74" spans="1:13" ht="15.75" customHeight="1" x14ac:dyDescent="0.2">
      <c r="A74" s="31" t="s">
        <v>1503</v>
      </c>
      <c r="B74" s="32" t="s">
        <v>186</v>
      </c>
      <c r="C74" s="36">
        <v>45754</v>
      </c>
      <c r="D74" s="32" t="s">
        <v>829</v>
      </c>
      <c r="E74" s="37" t="s">
        <v>1603</v>
      </c>
      <c r="F74" s="44"/>
      <c r="G74" s="32"/>
      <c r="H74" s="32"/>
      <c r="I74" s="32"/>
      <c r="J74" s="32"/>
      <c r="K74" s="32"/>
      <c r="L74" s="32"/>
      <c r="M74" s="33">
        <f>('DATA 04 2025'!C74+'DATA 04 2025'!F74+'DATA 04 2025'!G74)/3</f>
        <v>0</v>
      </c>
    </row>
    <row r="75" spans="1:13" ht="15.75" customHeight="1" x14ac:dyDescent="0.2">
      <c r="A75" s="31" t="s">
        <v>1503</v>
      </c>
      <c r="B75" s="32" t="s">
        <v>159</v>
      </c>
      <c r="C75" s="36">
        <v>45755</v>
      </c>
      <c r="D75" s="32" t="s">
        <v>829</v>
      </c>
      <c r="E75" s="37" t="s">
        <v>1604</v>
      </c>
      <c r="F75" s="44">
        <v>45786</v>
      </c>
      <c r="G75" s="32" t="s">
        <v>17</v>
      </c>
      <c r="H75" s="32" t="s">
        <v>939</v>
      </c>
      <c r="I75" s="32" t="s">
        <v>19</v>
      </c>
      <c r="J75" s="32" t="s">
        <v>26</v>
      </c>
      <c r="K75" s="32"/>
      <c r="L75" s="32" t="s">
        <v>21</v>
      </c>
      <c r="M75" s="33">
        <f>('DATA 04 2025'!C75+'DATA 04 2025'!F75+'DATA 04 2025'!G75)/3</f>
        <v>0.83333333333333337</v>
      </c>
    </row>
    <row r="76" spans="1:13" ht="15.75" customHeight="1" x14ac:dyDescent="0.2">
      <c r="A76" s="31" t="s">
        <v>1503</v>
      </c>
      <c r="B76" s="32" t="s">
        <v>156</v>
      </c>
      <c r="C76" s="36">
        <v>45754</v>
      </c>
      <c r="D76" s="32" t="s">
        <v>829</v>
      </c>
      <c r="E76" s="37" t="s">
        <v>1605</v>
      </c>
      <c r="F76" s="44"/>
      <c r="G76" s="32"/>
      <c r="H76" s="32"/>
      <c r="I76" s="32"/>
      <c r="J76" s="32"/>
      <c r="K76" s="32"/>
      <c r="L76" s="32"/>
      <c r="M76" s="33">
        <f>('DATA 04 2025'!C76+'DATA 04 2025'!F76+'DATA 04 2025'!G76)/3</f>
        <v>0</v>
      </c>
    </row>
    <row r="77" spans="1:13" ht="15.75" customHeight="1" x14ac:dyDescent="0.2">
      <c r="A77" s="31" t="s">
        <v>1503</v>
      </c>
      <c r="B77" s="32" t="s">
        <v>201</v>
      </c>
      <c r="C77" s="36">
        <v>45755</v>
      </c>
      <c r="D77" s="32" t="s">
        <v>829</v>
      </c>
      <c r="E77" s="37" t="s">
        <v>1606</v>
      </c>
      <c r="F77" s="44">
        <v>45777</v>
      </c>
      <c r="G77" s="32" t="s">
        <v>17</v>
      </c>
      <c r="H77" s="32" t="s">
        <v>1135</v>
      </c>
      <c r="I77" s="32" t="s">
        <v>19</v>
      </c>
      <c r="J77" s="32" t="s">
        <v>20</v>
      </c>
      <c r="K77" s="32"/>
      <c r="L77" s="32"/>
      <c r="M77" s="33">
        <f>('DATA 04 2025'!C77+'DATA 04 2025'!F77+'DATA 04 2025'!G77)/3</f>
        <v>0.66666666666666663</v>
      </c>
    </row>
    <row r="78" spans="1:13" ht="15.75" customHeight="1" x14ac:dyDescent="0.2">
      <c r="A78" s="31" t="s">
        <v>1503</v>
      </c>
      <c r="B78" s="32" t="s">
        <v>192</v>
      </c>
      <c r="C78" s="36">
        <v>45754</v>
      </c>
      <c r="D78" s="32" t="s">
        <v>829</v>
      </c>
      <c r="E78" s="37" t="s">
        <v>1607</v>
      </c>
      <c r="F78" s="44"/>
      <c r="G78" s="32"/>
      <c r="H78" s="32"/>
      <c r="I78" s="32"/>
      <c r="J78" s="32"/>
      <c r="K78" s="32"/>
      <c r="L78" s="32"/>
      <c r="M78" s="33">
        <f>('DATA 04 2025'!C78+'DATA 04 2025'!F78+'DATA 04 2025'!G78)/3</f>
        <v>0</v>
      </c>
    </row>
    <row r="79" spans="1:13" ht="15.75" customHeight="1" x14ac:dyDescent="0.2">
      <c r="A79" s="31" t="s">
        <v>1503</v>
      </c>
      <c r="B79" s="32" t="s">
        <v>165</v>
      </c>
      <c r="C79" s="36">
        <v>45754</v>
      </c>
      <c r="D79" s="32" t="s">
        <v>829</v>
      </c>
      <c r="E79" s="37" t="s">
        <v>1608</v>
      </c>
      <c r="F79" s="44">
        <v>45877</v>
      </c>
      <c r="G79" s="32" t="s">
        <v>17</v>
      </c>
      <c r="H79" s="32" t="s">
        <v>939</v>
      </c>
      <c r="I79" s="32" t="s">
        <v>19</v>
      </c>
      <c r="J79" s="32" t="s">
        <v>26</v>
      </c>
      <c r="K79" s="32"/>
      <c r="L79" s="32" t="s">
        <v>21</v>
      </c>
      <c r="M79" s="33">
        <f>('DATA 04 2025'!C79+'DATA 04 2025'!F79+'DATA 04 2025'!G79)/3</f>
        <v>0.83333333333333337</v>
      </c>
    </row>
    <row r="80" spans="1:13" ht="15.75" customHeight="1" x14ac:dyDescent="0.2">
      <c r="A80" s="31" t="s">
        <v>1503</v>
      </c>
      <c r="B80" s="32" t="s">
        <v>171</v>
      </c>
      <c r="C80" s="36">
        <v>45754</v>
      </c>
      <c r="D80" s="32" t="s">
        <v>829</v>
      </c>
      <c r="E80" s="37" t="s">
        <v>1609</v>
      </c>
      <c r="F80" s="44"/>
      <c r="G80" s="32"/>
      <c r="H80" s="32"/>
      <c r="I80" s="32"/>
      <c r="J80" s="32"/>
      <c r="K80" s="32"/>
      <c r="L80" s="32"/>
      <c r="M80" s="33">
        <f>('DATA 04 2025'!C80+'DATA 04 2025'!F80+'DATA 04 2025'!G80)/3</f>
        <v>0</v>
      </c>
    </row>
    <row r="81" spans="1:13" ht="15.75" customHeight="1" x14ac:dyDescent="0.2">
      <c r="A81" s="31" t="s">
        <v>1503</v>
      </c>
      <c r="B81" s="32" t="s">
        <v>195</v>
      </c>
      <c r="C81" s="36">
        <v>45755</v>
      </c>
      <c r="D81" s="32" t="s">
        <v>829</v>
      </c>
      <c r="E81" s="37" t="s">
        <v>1610</v>
      </c>
      <c r="F81" s="44">
        <v>45779</v>
      </c>
      <c r="G81" s="32" t="s">
        <v>17</v>
      </c>
      <c r="H81" s="32" t="s">
        <v>939</v>
      </c>
      <c r="I81" s="32" t="s">
        <v>19</v>
      </c>
      <c r="J81" s="32" t="s">
        <v>20</v>
      </c>
      <c r="K81" s="32"/>
      <c r="L81" s="32" t="s">
        <v>21</v>
      </c>
      <c r="M81" s="33">
        <f>('DATA 04 2025'!C81+'DATA 04 2025'!F81+'DATA 04 2025'!G81)/3</f>
        <v>1</v>
      </c>
    </row>
    <row r="82" spans="1:13" ht="15.75" customHeight="1" x14ac:dyDescent="0.2">
      <c r="A82" s="31" t="s">
        <v>1503</v>
      </c>
      <c r="B82" s="32" t="s">
        <v>180</v>
      </c>
      <c r="C82" s="36">
        <v>45749</v>
      </c>
      <c r="D82" s="32" t="s">
        <v>829</v>
      </c>
      <c r="E82" s="37" t="s">
        <v>1611</v>
      </c>
      <c r="F82" s="44"/>
      <c r="G82" s="32"/>
      <c r="H82" s="32"/>
      <c r="I82" s="32"/>
      <c r="J82" s="32"/>
      <c r="K82" s="32"/>
      <c r="L82" s="32"/>
      <c r="M82" s="33">
        <f>('DATA 04 2025'!C82+'DATA 04 2025'!F82+'DATA 04 2025'!G82)/3</f>
        <v>0</v>
      </c>
    </row>
    <row r="83" spans="1:13" ht="15.75" customHeight="1" x14ac:dyDescent="0.2">
      <c r="A83" s="31" t="s">
        <v>1503</v>
      </c>
      <c r="B83" s="32" t="s">
        <v>198</v>
      </c>
      <c r="C83" s="36">
        <v>45754</v>
      </c>
      <c r="D83" s="32" t="s">
        <v>829</v>
      </c>
      <c r="E83" s="37" t="s">
        <v>1612</v>
      </c>
      <c r="F83" s="44"/>
      <c r="G83" s="32"/>
      <c r="H83" s="32"/>
      <c r="I83" s="32"/>
      <c r="J83" s="32"/>
      <c r="K83" s="32"/>
      <c r="L83" s="32"/>
      <c r="M83" s="33">
        <f>('DATA 04 2025'!C83+'DATA 04 2025'!F83+'DATA 04 2025'!G83)/3</f>
        <v>0</v>
      </c>
    </row>
    <row r="84" spans="1:13" ht="15.75" customHeight="1" x14ac:dyDescent="0.2">
      <c r="A84" s="31" t="s">
        <v>1503</v>
      </c>
      <c r="B84" s="32" t="s">
        <v>348</v>
      </c>
      <c r="C84" s="36">
        <v>45749</v>
      </c>
      <c r="D84" s="32" t="s">
        <v>829</v>
      </c>
      <c r="E84" s="37" t="s">
        <v>1613</v>
      </c>
      <c r="F84" s="44" t="s">
        <v>1614</v>
      </c>
      <c r="G84" s="32" t="s">
        <v>17</v>
      </c>
      <c r="H84" s="32" t="s">
        <v>939</v>
      </c>
      <c r="I84" s="32" t="s">
        <v>19</v>
      </c>
      <c r="J84" s="32" t="s">
        <v>20</v>
      </c>
      <c r="K84" s="32"/>
      <c r="L84" s="32" t="s">
        <v>21</v>
      </c>
      <c r="M84" s="33">
        <f>('DATA 04 2025'!C84+'DATA 04 2025'!F84+'DATA 04 2025'!G84)/3</f>
        <v>1</v>
      </c>
    </row>
    <row r="85" spans="1:13" ht="15.75" customHeight="1" x14ac:dyDescent="0.2">
      <c r="A85" s="31" t="s">
        <v>1503</v>
      </c>
      <c r="B85" s="32" t="s">
        <v>210</v>
      </c>
      <c r="C85" s="36">
        <v>45749</v>
      </c>
      <c r="D85" s="32" t="s">
        <v>829</v>
      </c>
      <c r="E85" s="37" t="s">
        <v>1615</v>
      </c>
      <c r="F85" s="44"/>
      <c r="G85" s="32"/>
      <c r="H85" s="32"/>
      <c r="I85" s="32"/>
      <c r="J85" s="32"/>
      <c r="K85" s="32"/>
      <c r="L85" s="32"/>
      <c r="M85" s="33">
        <f>('DATA 04 2025'!C85+'DATA 04 2025'!F85+'DATA 04 2025'!G85)/3</f>
        <v>0</v>
      </c>
    </row>
    <row r="86" spans="1:13" ht="15.75" customHeight="1" x14ac:dyDescent="0.2">
      <c r="A86" s="31" t="s">
        <v>1503</v>
      </c>
      <c r="B86" s="32" t="s">
        <v>204</v>
      </c>
      <c r="C86" s="36">
        <v>45754</v>
      </c>
      <c r="D86" s="32" t="s">
        <v>829</v>
      </c>
      <c r="E86" s="37" t="s">
        <v>1616</v>
      </c>
      <c r="F86" s="44">
        <v>45790</v>
      </c>
      <c r="G86" s="32" t="s">
        <v>17</v>
      </c>
      <c r="H86" s="32" t="s">
        <v>1375</v>
      </c>
      <c r="I86" s="32" t="s">
        <v>19</v>
      </c>
      <c r="J86" s="32" t="s">
        <v>26</v>
      </c>
      <c r="K86" s="32"/>
      <c r="L86" s="32"/>
      <c r="M86" s="33">
        <f>('DATA 04 2025'!C86+'DATA 04 2025'!F86+'DATA 04 2025'!G86)/3</f>
        <v>0.5</v>
      </c>
    </row>
    <row r="87" spans="1:13" ht="15.75" customHeight="1" x14ac:dyDescent="0.2">
      <c r="A87" s="31" t="s">
        <v>1503</v>
      </c>
      <c r="B87" s="32" t="s">
        <v>237</v>
      </c>
      <c r="C87" s="36">
        <v>45754</v>
      </c>
      <c r="D87" s="32" t="s">
        <v>829</v>
      </c>
      <c r="E87" s="37" t="s">
        <v>1617</v>
      </c>
      <c r="F87" s="42" t="s">
        <v>1783</v>
      </c>
      <c r="G87" s="32" t="s">
        <v>17</v>
      </c>
      <c r="H87" s="32" t="s">
        <v>1618</v>
      </c>
      <c r="I87" s="32" t="s">
        <v>19</v>
      </c>
      <c r="J87" s="32" t="s">
        <v>20</v>
      </c>
      <c r="K87" s="32"/>
      <c r="L87" s="32" t="s">
        <v>21</v>
      </c>
      <c r="M87" s="33">
        <f>('DATA 04 2025'!C87+'DATA 04 2025'!F87+'DATA 04 2025'!G87)/3</f>
        <v>1</v>
      </c>
    </row>
    <row r="88" spans="1:13" ht="15.75" customHeight="1" x14ac:dyDescent="0.2">
      <c r="A88" s="31" t="s">
        <v>1503</v>
      </c>
      <c r="B88" s="32" t="s">
        <v>411</v>
      </c>
      <c r="C88" s="36">
        <v>45754</v>
      </c>
      <c r="D88" s="32" t="s">
        <v>829</v>
      </c>
      <c r="E88" s="37" t="s">
        <v>1619</v>
      </c>
      <c r="F88" s="44"/>
      <c r="G88" s="32"/>
      <c r="H88" s="32"/>
      <c r="I88" s="32"/>
      <c r="J88" s="32"/>
      <c r="K88" s="32"/>
      <c r="L88" s="32"/>
      <c r="M88" s="33">
        <f>('DATA 04 2025'!C88+'DATA 04 2025'!F88+'DATA 04 2025'!G88)/3</f>
        <v>0</v>
      </c>
    </row>
    <row r="89" spans="1:13" ht="15.75" customHeight="1" x14ac:dyDescent="0.2">
      <c r="A89" s="31" t="s">
        <v>1503</v>
      </c>
      <c r="B89" s="32" t="s">
        <v>334</v>
      </c>
      <c r="C89" s="36">
        <v>45749</v>
      </c>
      <c r="D89" s="32" t="s">
        <v>829</v>
      </c>
      <c r="E89" s="37" t="s">
        <v>1620</v>
      </c>
      <c r="F89" s="44">
        <v>45769</v>
      </c>
      <c r="G89" s="32" t="s">
        <v>30</v>
      </c>
      <c r="H89" s="32" t="s">
        <v>1621</v>
      </c>
      <c r="I89" s="32" t="s">
        <v>32</v>
      </c>
      <c r="J89" s="32" t="s">
        <v>20</v>
      </c>
      <c r="K89" s="32"/>
      <c r="L89" s="32" t="s">
        <v>174</v>
      </c>
      <c r="M89" s="33">
        <f>('DATA 04 2025'!C89+'DATA 04 2025'!F89+'DATA 04 2025'!G89)/3</f>
        <v>0.58333333333333337</v>
      </c>
    </row>
    <row r="90" spans="1:13" ht="15.75" customHeight="1" x14ac:dyDescent="0.2">
      <c r="A90" s="31" t="s">
        <v>1503</v>
      </c>
      <c r="B90" s="32" t="s">
        <v>248</v>
      </c>
      <c r="C90" s="36">
        <v>45750</v>
      </c>
      <c r="D90" s="32" t="s">
        <v>829</v>
      </c>
      <c r="E90" s="37" t="s">
        <v>1622</v>
      </c>
      <c r="F90" s="42" t="s">
        <v>1784</v>
      </c>
      <c r="G90" s="32" t="s">
        <v>17</v>
      </c>
      <c r="H90" s="32" t="s">
        <v>1623</v>
      </c>
      <c r="I90" s="32" t="s">
        <v>19</v>
      </c>
      <c r="J90" s="32" t="s">
        <v>20</v>
      </c>
      <c r="K90" s="32"/>
      <c r="L90" s="32" t="s">
        <v>21</v>
      </c>
      <c r="M90" s="33">
        <f>('DATA 04 2025'!C90+'DATA 04 2025'!F90+'DATA 04 2025'!G90)/3</f>
        <v>1</v>
      </c>
    </row>
    <row r="91" spans="1:13" ht="15.75" customHeight="1" x14ac:dyDescent="0.2">
      <c r="A91" s="31" t="s">
        <v>1503</v>
      </c>
      <c r="B91" s="32" t="s">
        <v>256</v>
      </c>
      <c r="C91" s="36">
        <v>45754</v>
      </c>
      <c r="D91" s="32" t="s">
        <v>829</v>
      </c>
      <c r="E91" s="37" t="s">
        <v>1624</v>
      </c>
      <c r="F91" s="44"/>
      <c r="G91" s="32"/>
      <c r="H91" s="32"/>
      <c r="I91" s="32"/>
      <c r="J91" s="32"/>
      <c r="K91" s="32"/>
      <c r="L91" s="32"/>
      <c r="M91" s="33">
        <f>('DATA 04 2025'!C91+'DATA 04 2025'!F91+'DATA 04 2025'!G91)/3</f>
        <v>0</v>
      </c>
    </row>
    <row r="92" spans="1:13" ht="15.75" customHeight="1" x14ac:dyDescent="0.2">
      <c r="A92" s="31" t="s">
        <v>1503</v>
      </c>
      <c r="B92" s="32" t="s">
        <v>262</v>
      </c>
      <c r="C92" s="36">
        <v>45755</v>
      </c>
      <c r="D92" s="32" t="s">
        <v>829</v>
      </c>
      <c r="E92" s="37" t="s">
        <v>1625</v>
      </c>
      <c r="F92" s="44"/>
      <c r="G92" s="32"/>
      <c r="H92" s="32"/>
      <c r="I92" s="32"/>
      <c r="J92" s="32"/>
      <c r="K92" s="32"/>
      <c r="L92" s="32"/>
      <c r="M92" s="33">
        <f>('DATA 04 2025'!C92+'DATA 04 2025'!F92+'DATA 04 2025'!G92)/3</f>
        <v>0</v>
      </c>
    </row>
    <row r="93" spans="1:13" ht="15.75" customHeight="1" x14ac:dyDescent="0.2">
      <c r="A93" s="31" t="s">
        <v>1503</v>
      </c>
      <c r="B93" s="32" t="s">
        <v>213</v>
      </c>
      <c r="C93" s="36">
        <v>45754</v>
      </c>
      <c r="D93" s="32" t="s">
        <v>829</v>
      </c>
      <c r="E93" s="37" t="s">
        <v>1626</v>
      </c>
      <c r="F93" s="42" t="s">
        <v>1785</v>
      </c>
      <c r="G93" s="32" t="s">
        <v>17</v>
      </c>
      <c r="H93" s="32" t="s">
        <v>1627</v>
      </c>
      <c r="I93" s="32" t="s">
        <v>19</v>
      </c>
      <c r="J93" s="32" t="s">
        <v>20</v>
      </c>
      <c r="K93" s="32"/>
      <c r="L93" s="32" t="s">
        <v>21</v>
      </c>
      <c r="M93" s="33">
        <f>('DATA 04 2025'!C93+'DATA 04 2025'!F93+'DATA 04 2025'!G93)/3</f>
        <v>1</v>
      </c>
    </row>
    <row r="94" spans="1:13" ht="15.75" customHeight="1" x14ac:dyDescent="0.2">
      <c r="A94" s="31" t="s">
        <v>1503</v>
      </c>
      <c r="B94" s="32" t="s">
        <v>413</v>
      </c>
      <c r="C94" s="36">
        <v>45791</v>
      </c>
      <c r="D94" s="32" t="s">
        <v>829</v>
      </c>
      <c r="E94" s="37" t="s">
        <v>1628</v>
      </c>
      <c r="F94" s="44">
        <v>45807</v>
      </c>
      <c r="G94" s="32" t="s">
        <v>17</v>
      </c>
      <c r="H94" s="32" t="s">
        <v>956</v>
      </c>
      <c r="I94" s="32" t="s">
        <v>19</v>
      </c>
      <c r="J94" s="32" t="s">
        <v>20</v>
      </c>
      <c r="K94" s="32"/>
      <c r="L94" s="32" t="s">
        <v>21</v>
      </c>
      <c r="M94" s="33">
        <f>('DATA 04 2025'!C94+'DATA 04 2025'!F94+'DATA 04 2025'!G94)/3</f>
        <v>1</v>
      </c>
    </row>
    <row r="95" spans="1:13" ht="15.75" customHeight="1" x14ac:dyDescent="0.2">
      <c r="A95" s="31" t="s">
        <v>1503</v>
      </c>
      <c r="B95" s="32" t="s">
        <v>290</v>
      </c>
      <c r="C95" s="36">
        <v>45783</v>
      </c>
      <c r="D95" s="32" t="s">
        <v>35</v>
      </c>
      <c r="E95" s="37" t="s">
        <v>1629</v>
      </c>
      <c r="F95" s="44">
        <v>45919</v>
      </c>
      <c r="G95" s="32" t="s">
        <v>17</v>
      </c>
      <c r="H95" s="32" t="s">
        <v>1630</v>
      </c>
      <c r="I95" s="32" t="s">
        <v>19</v>
      </c>
      <c r="J95" s="32" t="s">
        <v>26</v>
      </c>
      <c r="K95" s="32"/>
      <c r="L95" s="32"/>
      <c r="M95" s="33">
        <f>('DATA 04 2025'!C95+'DATA 04 2025'!F95+'DATA 04 2025'!G95)/3</f>
        <v>0.5</v>
      </c>
    </row>
    <row r="96" spans="1:13" ht="15.75" customHeight="1" x14ac:dyDescent="0.2">
      <c r="A96" s="31" t="s">
        <v>1503</v>
      </c>
      <c r="B96" s="32" t="s">
        <v>298</v>
      </c>
      <c r="C96" s="36">
        <v>45783</v>
      </c>
      <c r="D96" s="32" t="s">
        <v>35</v>
      </c>
      <c r="E96" s="37" t="s">
        <v>1631</v>
      </c>
      <c r="F96" s="44"/>
      <c r="G96" s="32"/>
      <c r="H96" s="32"/>
      <c r="I96" s="32"/>
      <c r="J96" s="32"/>
      <c r="K96" s="32"/>
      <c r="L96" s="32"/>
      <c r="M96" s="33">
        <f>('DATA 04 2025'!C96+'DATA 04 2025'!F96+'DATA 04 2025'!G96)/3</f>
        <v>0</v>
      </c>
    </row>
    <row r="97" spans="1:13" ht="15.75" customHeight="1" x14ac:dyDescent="0.2">
      <c r="A97" s="31" t="s">
        <v>1503</v>
      </c>
      <c r="B97" s="32" t="s">
        <v>405</v>
      </c>
      <c r="C97" s="36">
        <v>45754</v>
      </c>
      <c r="D97" s="32" t="s">
        <v>829</v>
      </c>
      <c r="E97" s="37" t="s">
        <v>1632</v>
      </c>
      <c r="F97" s="42" t="s">
        <v>1786</v>
      </c>
      <c r="G97" s="32" t="s">
        <v>17</v>
      </c>
      <c r="H97" s="32" t="s">
        <v>1633</v>
      </c>
      <c r="I97" s="32" t="s">
        <v>19</v>
      </c>
      <c r="J97" s="32" t="s">
        <v>20</v>
      </c>
      <c r="K97" s="32"/>
      <c r="L97" s="32" t="s">
        <v>21</v>
      </c>
      <c r="M97" s="33">
        <f>('DATA 04 2025'!C97+'DATA 04 2025'!F97+'DATA 04 2025'!G97)/3</f>
        <v>1</v>
      </c>
    </row>
    <row r="98" spans="1:13" ht="15.75" customHeight="1" x14ac:dyDescent="0.2">
      <c r="A98" s="31" t="s">
        <v>1503</v>
      </c>
      <c r="B98" s="32" t="s">
        <v>320</v>
      </c>
      <c r="C98" s="36">
        <v>45783</v>
      </c>
      <c r="D98" s="32" t="s">
        <v>35</v>
      </c>
      <c r="E98" s="37" t="s">
        <v>1634</v>
      </c>
      <c r="F98" s="44"/>
      <c r="G98" s="32"/>
      <c r="H98" s="32"/>
      <c r="I98" s="32"/>
      <c r="J98" s="32"/>
      <c r="K98" s="32"/>
      <c r="L98" s="32"/>
      <c r="M98" s="33">
        <f>('DATA 04 2025'!C98+'DATA 04 2025'!F98+'DATA 04 2025'!G98)/3</f>
        <v>0</v>
      </c>
    </row>
    <row r="99" spans="1:13" ht="15.75" customHeight="1" x14ac:dyDescent="0.2">
      <c r="A99" s="31" t="s">
        <v>1503</v>
      </c>
      <c r="B99" s="32" t="s">
        <v>317</v>
      </c>
      <c r="C99" s="36">
        <v>45783</v>
      </c>
      <c r="D99" s="32" t="s">
        <v>35</v>
      </c>
      <c r="E99" s="37" t="s">
        <v>1635</v>
      </c>
      <c r="F99" s="44">
        <v>45810</v>
      </c>
      <c r="G99" s="32" t="s">
        <v>17</v>
      </c>
      <c r="H99" s="32" t="s">
        <v>1636</v>
      </c>
      <c r="I99" s="32" t="s">
        <v>19</v>
      </c>
      <c r="J99" s="32" t="s">
        <v>26</v>
      </c>
      <c r="K99" s="32"/>
      <c r="L99" s="32"/>
      <c r="M99" s="33">
        <f>('DATA 04 2025'!C99+'DATA 04 2025'!F99+'DATA 04 2025'!G99)/3</f>
        <v>0.5</v>
      </c>
    </row>
    <row r="100" spans="1:13" ht="15.75" customHeight="1" x14ac:dyDescent="0.2">
      <c r="A100" s="31" t="s">
        <v>1503</v>
      </c>
      <c r="B100" s="32" t="s">
        <v>281</v>
      </c>
      <c r="C100" s="36">
        <v>45755</v>
      </c>
      <c r="D100" s="32" t="s">
        <v>829</v>
      </c>
      <c r="E100" s="37" t="s">
        <v>1637</v>
      </c>
      <c r="F100" s="42" t="s">
        <v>1787</v>
      </c>
      <c r="G100" s="32" t="s">
        <v>17</v>
      </c>
      <c r="H100" s="32" t="s">
        <v>1630</v>
      </c>
      <c r="I100" s="32" t="s">
        <v>19</v>
      </c>
      <c r="J100" s="32" t="s">
        <v>20</v>
      </c>
      <c r="K100" s="32"/>
      <c r="L100" s="32" t="s">
        <v>21</v>
      </c>
      <c r="M100" s="33">
        <f>('DATA 04 2025'!C100+'DATA 04 2025'!F100+'DATA 04 2025'!G100)/3</f>
        <v>1</v>
      </c>
    </row>
    <row r="101" spans="1:13" ht="15.75" customHeight="1" x14ac:dyDescent="0.2">
      <c r="A101" s="31" t="s">
        <v>1503</v>
      </c>
      <c r="B101" s="32" t="s">
        <v>346</v>
      </c>
      <c r="C101" s="36">
        <v>45783</v>
      </c>
      <c r="D101" s="32" t="s">
        <v>35</v>
      </c>
      <c r="E101" s="37" t="s">
        <v>1638</v>
      </c>
      <c r="F101" s="44"/>
      <c r="G101" s="32"/>
      <c r="H101" s="32"/>
      <c r="I101" s="32"/>
      <c r="J101" s="32"/>
      <c r="K101" s="32"/>
      <c r="L101" s="32"/>
      <c r="M101" s="33">
        <f>('DATA 04 2025'!C101+'DATA 04 2025'!F101+'DATA 04 2025'!G101)/3</f>
        <v>0</v>
      </c>
    </row>
    <row r="102" spans="1:13" ht="15.75" customHeight="1" x14ac:dyDescent="0.2">
      <c r="A102" s="31" t="s">
        <v>1503</v>
      </c>
      <c r="B102" s="32" t="s">
        <v>259</v>
      </c>
      <c r="C102" s="36">
        <v>45755</v>
      </c>
      <c r="D102" s="32" t="s">
        <v>829</v>
      </c>
      <c r="E102" s="37" t="s">
        <v>1639</v>
      </c>
      <c r="F102" s="44">
        <v>45792</v>
      </c>
      <c r="G102" s="32" t="s">
        <v>17</v>
      </c>
      <c r="H102" s="32" t="s">
        <v>1640</v>
      </c>
      <c r="I102" s="32" t="s">
        <v>19</v>
      </c>
      <c r="J102" s="32" t="s">
        <v>20</v>
      </c>
      <c r="K102" s="32"/>
      <c r="L102" s="32"/>
      <c r="M102" s="33">
        <f>('DATA 04 2025'!C102+'DATA 04 2025'!F102+'DATA 04 2025'!G102)/3</f>
        <v>0.66666666666666663</v>
      </c>
    </row>
    <row r="103" spans="1:13" ht="15.75" customHeight="1" x14ac:dyDescent="0.2">
      <c r="A103" s="31" t="s">
        <v>1503</v>
      </c>
      <c r="B103" s="32" t="s">
        <v>416</v>
      </c>
      <c r="C103" s="36">
        <v>45783</v>
      </c>
      <c r="D103" s="32" t="s">
        <v>35</v>
      </c>
      <c r="E103" s="37" t="s">
        <v>1641</v>
      </c>
      <c r="F103" s="44"/>
      <c r="G103" s="32"/>
      <c r="H103" s="32"/>
      <c r="I103" s="32"/>
      <c r="J103" s="32"/>
      <c r="K103" s="32"/>
      <c r="L103" s="32"/>
      <c r="M103" s="33">
        <f>('DATA 04 2025'!C103+'DATA 04 2025'!F103+'DATA 04 2025'!G103)/3</f>
        <v>0</v>
      </c>
    </row>
    <row r="104" spans="1:13" ht="15.75" customHeight="1" x14ac:dyDescent="0.2">
      <c r="A104" s="31" t="s">
        <v>1503</v>
      </c>
      <c r="B104" s="32" t="s">
        <v>418</v>
      </c>
      <c r="C104" s="36">
        <v>45783</v>
      </c>
      <c r="D104" s="32" t="s">
        <v>35</v>
      </c>
      <c r="E104" s="37" t="s">
        <v>1642</v>
      </c>
      <c r="F104" s="44"/>
      <c r="G104" s="32"/>
      <c r="H104" s="32"/>
      <c r="I104" s="32"/>
      <c r="J104" s="32"/>
      <c r="K104" s="32"/>
      <c r="L104" s="32"/>
      <c r="M104" s="33">
        <f>('DATA 04 2025'!C104+'DATA 04 2025'!F104+'DATA 04 2025'!G104)/3</f>
        <v>0</v>
      </c>
    </row>
    <row r="105" spans="1:13" ht="15.75" customHeight="1" x14ac:dyDescent="0.2">
      <c r="A105" s="31" t="s">
        <v>1503</v>
      </c>
      <c r="B105" s="32" t="s">
        <v>420</v>
      </c>
      <c r="C105" s="36">
        <v>45783</v>
      </c>
      <c r="D105" s="32" t="s">
        <v>35</v>
      </c>
      <c r="E105" s="37" t="s">
        <v>1643</v>
      </c>
      <c r="F105" s="44"/>
      <c r="G105" s="32"/>
      <c r="H105" s="32"/>
      <c r="I105" s="32"/>
      <c r="J105" s="32"/>
      <c r="K105" s="32"/>
      <c r="L105" s="32"/>
      <c r="M105" s="33">
        <f>('DATA 04 2025'!C105+'DATA 04 2025'!F105+'DATA 04 2025'!G105)/3</f>
        <v>0</v>
      </c>
    </row>
    <row r="106" spans="1:13" ht="15.75" customHeight="1" x14ac:dyDescent="0.2">
      <c r="A106" s="31" t="s">
        <v>1503</v>
      </c>
      <c r="B106" s="32" t="s">
        <v>422</v>
      </c>
      <c r="C106" s="36">
        <v>45783</v>
      </c>
      <c r="D106" s="32" t="s">
        <v>35</v>
      </c>
      <c r="E106" s="37" t="s">
        <v>1644</v>
      </c>
      <c r="F106" s="44"/>
      <c r="G106" s="32"/>
      <c r="H106" s="32"/>
      <c r="I106" s="32"/>
      <c r="J106" s="32"/>
      <c r="K106" s="32"/>
      <c r="L106" s="32"/>
      <c r="M106" s="33">
        <f>('DATA 04 2025'!C106+'DATA 04 2025'!F106+'DATA 04 2025'!G106)/3</f>
        <v>0</v>
      </c>
    </row>
    <row r="107" spans="1:13" ht="15.75" customHeight="1" x14ac:dyDescent="0.2">
      <c r="A107" s="31" t="s">
        <v>1503</v>
      </c>
      <c r="B107" s="32" t="s">
        <v>424</v>
      </c>
      <c r="C107" s="36">
        <v>45790</v>
      </c>
      <c r="D107" s="32" t="s">
        <v>829</v>
      </c>
      <c r="E107" s="37" t="s">
        <v>1645</v>
      </c>
      <c r="F107" s="44"/>
      <c r="G107" s="32"/>
      <c r="H107" s="32"/>
      <c r="I107" s="32"/>
      <c r="J107" s="32"/>
      <c r="K107" s="32"/>
      <c r="L107" s="32"/>
      <c r="M107" s="33">
        <f>('DATA 04 2025'!C107+'DATA 04 2025'!F107+'DATA 04 2025'!G107)/3</f>
        <v>0</v>
      </c>
    </row>
    <row r="108" spans="1:13" ht="15.75" customHeight="1" x14ac:dyDescent="0.2">
      <c r="A108" s="31" t="s">
        <v>1503</v>
      </c>
      <c r="B108" s="32" t="s">
        <v>426</v>
      </c>
      <c r="C108" s="36">
        <v>45783</v>
      </c>
      <c r="D108" s="32" t="s">
        <v>35</v>
      </c>
      <c r="E108" s="37" t="s">
        <v>1646</v>
      </c>
      <c r="F108" s="44"/>
      <c r="G108" s="32"/>
      <c r="H108" s="32"/>
      <c r="I108" s="32"/>
      <c r="J108" s="32"/>
      <c r="K108" s="32"/>
      <c r="L108" s="32"/>
      <c r="M108" s="33">
        <f>('DATA 04 2025'!C108+'DATA 04 2025'!F108+'DATA 04 2025'!G108)/3</f>
        <v>0</v>
      </c>
    </row>
    <row r="109" spans="1:13" ht="15.75" customHeight="1" x14ac:dyDescent="0.2">
      <c r="A109" s="31" t="s">
        <v>1503</v>
      </c>
      <c r="B109" s="32" t="s">
        <v>428</v>
      </c>
      <c r="C109" s="36">
        <v>45783</v>
      </c>
      <c r="D109" s="32" t="s">
        <v>35</v>
      </c>
      <c r="E109" s="37" t="s">
        <v>1647</v>
      </c>
      <c r="F109" s="44"/>
      <c r="G109" s="32"/>
      <c r="H109" s="32"/>
      <c r="I109" s="32"/>
      <c r="J109" s="32"/>
      <c r="K109" s="32"/>
      <c r="L109" s="32"/>
      <c r="M109" s="33">
        <f>('DATA 04 2025'!C109+'DATA 04 2025'!F109+'DATA 04 2025'!G109)/3</f>
        <v>0</v>
      </c>
    </row>
    <row r="110" spans="1:13" ht="15.75" customHeight="1" x14ac:dyDescent="0.2">
      <c r="A110" s="31" t="s">
        <v>1503</v>
      </c>
      <c r="B110" s="32" t="s">
        <v>430</v>
      </c>
      <c r="C110" s="36">
        <v>45784</v>
      </c>
      <c r="D110" s="32" t="s">
        <v>35</v>
      </c>
      <c r="E110" s="37" t="s">
        <v>1648</v>
      </c>
      <c r="F110" s="44"/>
      <c r="G110" s="32"/>
      <c r="H110" s="32"/>
      <c r="I110" s="32"/>
      <c r="J110" s="32"/>
      <c r="K110" s="32"/>
      <c r="L110" s="32"/>
      <c r="M110" s="33">
        <f>('DATA 04 2025'!C110+'DATA 04 2025'!F110+'DATA 04 2025'!G110)/3</f>
        <v>0</v>
      </c>
    </row>
    <row r="111" spans="1:13" ht="15.75" customHeight="1" x14ac:dyDescent="0.2">
      <c r="A111" s="31" t="s">
        <v>1503</v>
      </c>
      <c r="B111" s="32" t="s">
        <v>432</v>
      </c>
      <c r="C111" s="36">
        <v>45784</v>
      </c>
      <c r="D111" s="32" t="s">
        <v>35</v>
      </c>
      <c r="E111" s="37" t="s">
        <v>1649</v>
      </c>
      <c r="F111" s="44"/>
      <c r="G111" s="32"/>
      <c r="H111" s="32"/>
      <c r="I111" s="32"/>
      <c r="J111" s="32"/>
      <c r="K111" s="32"/>
      <c r="L111" s="32"/>
      <c r="M111" s="33">
        <f>('DATA 04 2025'!C111+'DATA 04 2025'!F111+'DATA 04 2025'!G111)/3</f>
        <v>0</v>
      </c>
    </row>
    <row r="112" spans="1:13" ht="15.75" customHeight="1" x14ac:dyDescent="0.2">
      <c r="A112" s="31" t="s">
        <v>1503</v>
      </c>
      <c r="B112" s="32" t="s">
        <v>435</v>
      </c>
      <c r="C112" s="36">
        <v>45784</v>
      </c>
      <c r="D112" s="32" t="s">
        <v>35</v>
      </c>
      <c r="E112" s="37" t="s">
        <v>1650</v>
      </c>
      <c r="F112" s="44">
        <v>45807</v>
      </c>
      <c r="G112" s="32" t="s">
        <v>17</v>
      </c>
      <c r="H112" s="32" t="s">
        <v>1571</v>
      </c>
      <c r="I112" s="32" t="s">
        <v>19</v>
      </c>
      <c r="J112" s="32" t="s">
        <v>26</v>
      </c>
      <c r="K112" s="32"/>
      <c r="L112" s="32"/>
      <c r="M112" s="33">
        <f>('DATA 04 2025'!C112+'DATA 04 2025'!F112+'DATA 04 2025'!G112)/3</f>
        <v>0.5</v>
      </c>
    </row>
    <row r="113" spans="1:13" ht="15.75" customHeight="1" x14ac:dyDescent="0.2">
      <c r="A113" s="31" t="s">
        <v>1503</v>
      </c>
      <c r="B113" s="32" t="s">
        <v>438</v>
      </c>
      <c r="C113" s="36">
        <v>45784</v>
      </c>
      <c r="D113" s="32" t="s">
        <v>35</v>
      </c>
      <c r="E113" s="37" t="s">
        <v>1651</v>
      </c>
      <c r="F113" s="44"/>
      <c r="G113" s="32"/>
      <c r="H113" s="32"/>
      <c r="I113" s="32"/>
      <c r="J113" s="32"/>
      <c r="K113" s="32"/>
      <c r="L113" s="32"/>
      <c r="M113" s="33">
        <f>('DATA 04 2025'!C113+'DATA 04 2025'!F113+'DATA 04 2025'!G113)/3</f>
        <v>0</v>
      </c>
    </row>
    <row r="114" spans="1:13" ht="15.75" customHeight="1" x14ac:dyDescent="0.2">
      <c r="A114" s="31" t="s">
        <v>1503</v>
      </c>
      <c r="B114" s="32" t="s">
        <v>440</v>
      </c>
      <c r="C114" s="36">
        <v>45784</v>
      </c>
      <c r="D114" s="32" t="s">
        <v>35</v>
      </c>
      <c r="E114" s="37" t="s">
        <v>1652</v>
      </c>
      <c r="F114" s="44"/>
      <c r="G114" s="32"/>
      <c r="H114" s="32"/>
      <c r="I114" s="32"/>
      <c r="J114" s="32"/>
      <c r="K114" s="32"/>
      <c r="L114" s="32"/>
      <c r="M114" s="33">
        <f>('DATA 04 2025'!C114+'DATA 04 2025'!F114+'DATA 04 2025'!G114)/3</f>
        <v>0</v>
      </c>
    </row>
    <row r="115" spans="1:13" ht="15.75" customHeight="1" x14ac:dyDescent="0.2">
      <c r="A115" s="31" t="s">
        <v>1503</v>
      </c>
      <c r="B115" s="32" t="s">
        <v>442</v>
      </c>
      <c r="C115" s="36">
        <v>45784</v>
      </c>
      <c r="D115" s="32" t="s">
        <v>35</v>
      </c>
      <c r="E115" s="37" t="s">
        <v>1653</v>
      </c>
      <c r="F115" s="44"/>
      <c r="G115" s="32"/>
      <c r="H115" s="32"/>
      <c r="I115" s="32"/>
      <c r="J115" s="32"/>
      <c r="K115" s="32"/>
      <c r="L115" s="32"/>
      <c r="M115" s="33">
        <f>('DATA 04 2025'!C115+'DATA 04 2025'!F115+'DATA 04 2025'!G115)/3</f>
        <v>0</v>
      </c>
    </row>
    <row r="116" spans="1:13" ht="15.75" customHeight="1" x14ac:dyDescent="0.2">
      <c r="A116" s="31" t="s">
        <v>1503</v>
      </c>
      <c r="B116" s="32" t="s">
        <v>444</v>
      </c>
      <c r="C116" s="36">
        <v>45784</v>
      </c>
      <c r="D116" s="32" t="s">
        <v>35</v>
      </c>
      <c r="E116" s="37" t="s">
        <v>1654</v>
      </c>
      <c r="F116" s="44"/>
      <c r="G116" s="32"/>
      <c r="H116" s="32"/>
      <c r="I116" s="32"/>
      <c r="J116" s="32"/>
      <c r="K116" s="32"/>
      <c r="L116" s="32"/>
      <c r="M116" s="33">
        <f>('DATA 04 2025'!C116+'DATA 04 2025'!F116+'DATA 04 2025'!G116)/3</f>
        <v>0</v>
      </c>
    </row>
    <row r="117" spans="1:13" ht="15.75" customHeight="1" x14ac:dyDescent="0.2">
      <c r="A117" s="31" t="s">
        <v>1503</v>
      </c>
      <c r="B117" s="32" t="s">
        <v>446</v>
      </c>
      <c r="C117" s="36">
        <v>45784</v>
      </c>
      <c r="D117" s="32" t="s">
        <v>35</v>
      </c>
      <c r="E117" s="37" t="s">
        <v>1655</v>
      </c>
      <c r="F117" s="44"/>
      <c r="G117" s="32"/>
      <c r="H117" s="32"/>
      <c r="I117" s="32"/>
      <c r="J117" s="32"/>
      <c r="K117" s="32"/>
      <c r="L117" s="32"/>
      <c r="M117" s="33">
        <f>('DATA 04 2025'!C117+'DATA 04 2025'!F117+'DATA 04 2025'!G117)/3</f>
        <v>0</v>
      </c>
    </row>
    <row r="118" spans="1:13" ht="15.75" customHeight="1" x14ac:dyDescent="0.2">
      <c r="A118" s="31" t="s">
        <v>1503</v>
      </c>
      <c r="B118" s="32" t="s">
        <v>449</v>
      </c>
      <c r="C118" s="36">
        <v>45784</v>
      </c>
      <c r="D118" s="32" t="s">
        <v>35</v>
      </c>
      <c r="E118" s="37" t="s">
        <v>1656</v>
      </c>
      <c r="F118" s="44"/>
      <c r="G118" s="32"/>
      <c r="H118" s="32"/>
      <c r="I118" s="32"/>
      <c r="J118" s="32"/>
      <c r="K118" s="32"/>
      <c r="L118" s="32"/>
      <c r="M118" s="33">
        <f>('DATA 04 2025'!C118+'DATA 04 2025'!F118+'DATA 04 2025'!G118)/3</f>
        <v>0</v>
      </c>
    </row>
    <row r="119" spans="1:13" ht="15.75" customHeight="1" x14ac:dyDescent="0.2">
      <c r="A119" s="31" t="s">
        <v>1503</v>
      </c>
      <c r="B119" s="32" t="s">
        <v>452</v>
      </c>
      <c r="C119" s="36">
        <v>45784</v>
      </c>
      <c r="D119" s="32" t="s">
        <v>35</v>
      </c>
      <c r="E119" s="37" t="s">
        <v>1657</v>
      </c>
      <c r="F119" s="44"/>
      <c r="G119" s="32"/>
      <c r="H119" s="32"/>
      <c r="I119" s="32"/>
      <c r="J119" s="32"/>
      <c r="K119" s="32"/>
      <c r="L119" s="32"/>
      <c r="M119" s="33">
        <f>('DATA 04 2025'!C119+'DATA 04 2025'!F119+'DATA 04 2025'!G119)/3</f>
        <v>0</v>
      </c>
    </row>
    <row r="120" spans="1:13" ht="15.75" customHeight="1" x14ac:dyDescent="0.2">
      <c r="A120" s="31" t="s">
        <v>1503</v>
      </c>
      <c r="B120" s="32" t="s">
        <v>454</v>
      </c>
      <c r="C120" s="36">
        <v>45784</v>
      </c>
      <c r="D120" s="32" t="s">
        <v>35</v>
      </c>
      <c r="E120" s="37" t="s">
        <v>1658</v>
      </c>
      <c r="F120" s="44"/>
      <c r="G120" s="32"/>
      <c r="H120" s="32"/>
      <c r="I120" s="32"/>
      <c r="J120" s="32"/>
      <c r="K120" s="32"/>
      <c r="L120" s="32"/>
      <c r="M120" s="33">
        <f>('DATA 04 2025'!C120+'DATA 04 2025'!F120+'DATA 04 2025'!G120)/3</f>
        <v>0</v>
      </c>
    </row>
    <row r="121" spans="1:13" ht="15.75" customHeight="1" x14ac:dyDescent="0.2">
      <c r="A121" s="31" t="s">
        <v>1503</v>
      </c>
      <c r="B121" s="32" t="s">
        <v>457</v>
      </c>
      <c r="C121" s="36">
        <v>45784</v>
      </c>
      <c r="D121" s="32" t="s">
        <v>35</v>
      </c>
      <c r="E121" s="37" t="s">
        <v>1659</v>
      </c>
      <c r="F121" s="44"/>
      <c r="G121" s="32"/>
      <c r="H121" s="32"/>
      <c r="I121" s="32"/>
      <c r="J121" s="32"/>
      <c r="K121" s="32"/>
      <c r="L121" s="32"/>
      <c r="M121" s="33">
        <f>('DATA 04 2025'!C121+'DATA 04 2025'!F121+'DATA 04 2025'!G121)/3</f>
        <v>0</v>
      </c>
    </row>
    <row r="122" spans="1:13" ht="15.75" customHeight="1" x14ac:dyDescent="0.2">
      <c r="A122" s="31" t="s">
        <v>1503</v>
      </c>
      <c r="B122" s="32" t="s">
        <v>459</v>
      </c>
      <c r="C122" s="36">
        <v>45784</v>
      </c>
      <c r="D122" s="32" t="s">
        <v>35</v>
      </c>
      <c r="E122" s="37" t="s">
        <v>1660</v>
      </c>
      <c r="F122" s="44"/>
      <c r="G122" s="32"/>
      <c r="H122" s="32"/>
      <c r="I122" s="32"/>
      <c r="J122" s="32"/>
      <c r="K122" s="32"/>
      <c r="L122" s="32"/>
      <c r="M122" s="33">
        <f>('DATA 04 2025'!C122+'DATA 04 2025'!F122+'DATA 04 2025'!G122)/3</f>
        <v>0</v>
      </c>
    </row>
    <row r="123" spans="1:13" ht="15.75" customHeight="1" x14ac:dyDescent="0.2">
      <c r="A123" s="31" t="s">
        <v>1503</v>
      </c>
      <c r="B123" s="32" t="s">
        <v>461</v>
      </c>
      <c r="C123" s="36">
        <v>45784</v>
      </c>
      <c r="D123" s="32" t="s">
        <v>35</v>
      </c>
      <c r="E123" s="37" t="s">
        <v>1661</v>
      </c>
      <c r="F123" s="44"/>
      <c r="G123" s="32"/>
      <c r="H123" s="32"/>
      <c r="I123" s="32"/>
      <c r="J123" s="32"/>
      <c r="K123" s="32"/>
      <c r="L123" s="32"/>
      <c r="M123" s="33">
        <f>('DATA 04 2025'!C123+'DATA 04 2025'!F123+'DATA 04 2025'!G123)/3</f>
        <v>0</v>
      </c>
    </row>
    <row r="124" spans="1:13" ht="15.75" customHeight="1" x14ac:dyDescent="0.2">
      <c r="A124" s="31" t="s">
        <v>1503</v>
      </c>
      <c r="B124" s="32" t="s">
        <v>463</v>
      </c>
      <c r="C124" s="36"/>
      <c r="D124" s="32"/>
      <c r="E124" s="37" t="s">
        <v>1662</v>
      </c>
      <c r="F124" s="44"/>
      <c r="G124" s="32"/>
      <c r="H124" s="32"/>
      <c r="I124" s="32"/>
      <c r="J124" s="32"/>
      <c r="K124" s="32"/>
      <c r="L124" s="32"/>
      <c r="M124" s="33">
        <f>('DATA 04 2025'!C124+'DATA 04 2025'!F124+'DATA 04 2025'!G124)/3</f>
        <v>0</v>
      </c>
    </row>
    <row r="125" spans="1:13" ht="15.75" customHeight="1" x14ac:dyDescent="0.2">
      <c r="A125" s="31" t="s">
        <v>1503</v>
      </c>
      <c r="B125" s="32" t="s">
        <v>465</v>
      </c>
      <c r="C125" s="36">
        <v>45784</v>
      </c>
      <c r="D125" s="32" t="s">
        <v>35</v>
      </c>
      <c r="E125" s="37" t="s">
        <v>1663</v>
      </c>
      <c r="F125" s="44"/>
      <c r="G125" s="32"/>
      <c r="H125" s="32"/>
      <c r="I125" s="32"/>
      <c r="J125" s="32"/>
      <c r="K125" s="32"/>
      <c r="L125" s="32"/>
      <c r="M125" s="33">
        <f>('DATA 04 2025'!C125+'DATA 04 2025'!F125+'DATA 04 2025'!G125)/3</f>
        <v>0</v>
      </c>
    </row>
    <row r="126" spans="1:13" ht="15.75" customHeight="1" x14ac:dyDescent="0.2">
      <c r="A126" s="31" t="s">
        <v>1503</v>
      </c>
      <c r="B126" s="32" t="s">
        <v>467</v>
      </c>
      <c r="C126" s="36">
        <v>45784</v>
      </c>
      <c r="D126" s="32" t="s">
        <v>35</v>
      </c>
      <c r="E126" s="37" t="s">
        <v>1664</v>
      </c>
      <c r="F126" s="44"/>
      <c r="G126" s="32"/>
      <c r="H126" s="32"/>
      <c r="I126" s="32"/>
      <c r="J126" s="32"/>
      <c r="K126" s="32"/>
      <c r="L126" s="32"/>
      <c r="M126" s="33">
        <f>('DATA 04 2025'!C126+'DATA 04 2025'!F126+'DATA 04 2025'!G126)/3</f>
        <v>0</v>
      </c>
    </row>
    <row r="127" spans="1:13" ht="15.75" customHeight="1" x14ac:dyDescent="0.2">
      <c r="A127" s="31" t="s">
        <v>1503</v>
      </c>
      <c r="B127" s="32" t="s">
        <v>469</v>
      </c>
      <c r="C127" s="36">
        <v>45784</v>
      </c>
      <c r="D127" s="32" t="s">
        <v>35</v>
      </c>
      <c r="E127" s="37" t="s">
        <v>1665</v>
      </c>
      <c r="F127" s="44"/>
      <c r="G127" s="32"/>
      <c r="H127" s="32"/>
      <c r="I127" s="32"/>
      <c r="J127" s="32"/>
      <c r="K127" s="32"/>
      <c r="L127" s="32"/>
      <c r="M127" s="33">
        <f>('DATA 04 2025'!C127+'DATA 04 2025'!F127+'DATA 04 2025'!G127)/3</f>
        <v>0</v>
      </c>
    </row>
    <row r="128" spans="1:13" ht="15.75" customHeight="1" x14ac:dyDescent="0.2">
      <c r="A128" s="31" t="s">
        <v>1503</v>
      </c>
      <c r="B128" s="32" t="s">
        <v>471</v>
      </c>
      <c r="C128" s="36">
        <v>45784</v>
      </c>
      <c r="D128" s="32" t="s">
        <v>35</v>
      </c>
      <c r="E128" s="37" t="s">
        <v>1666</v>
      </c>
      <c r="F128" s="44">
        <v>45792</v>
      </c>
      <c r="G128" s="32" t="s">
        <v>17</v>
      </c>
      <c r="H128" s="32" t="s">
        <v>1667</v>
      </c>
      <c r="I128" s="32" t="s">
        <v>19</v>
      </c>
      <c r="J128" s="32" t="s">
        <v>20</v>
      </c>
      <c r="K128" s="32"/>
      <c r="L128" s="32"/>
      <c r="M128" s="33">
        <f>('DATA 04 2025'!C128+'DATA 04 2025'!F128+'DATA 04 2025'!G128)/3</f>
        <v>0.66666666666666663</v>
      </c>
    </row>
    <row r="129" spans="1:13" ht="15.75" customHeight="1" x14ac:dyDescent="0.2">
      <c r="A129" s="31" t="s">
        <v>1503</v>
      </c>
      <c r="B129" s="32" t="s">
        <v>473</v>
      </c>
      <c r="C129" s="36">
        <v>45784</v>
      </c>
      <c r="D129" s="32" t="s">
        <v>35</v>
      </c>
      <c r="E129" s="37" t="s">
        <v>1668</v>
      </c>
      <c r="F129" s="44"/>
      <c r="G129" s="32"/>
      <c r="H129" s="32"/>
      <c r="I129" s="32"/>
      <c r="J129" s="32"/>
      <c r="K129" s="32"/>
      <c r="L129" s="32"/>
      <c r="M129" s="33">
        <f>('DATA 04 2025'!C129+'DATA 04 2025'!F129+'DATA 04 2025'!G129)/3</f>
        <v>0</v>
      </c>
    </row>
    <row r="130" spans="1:13" ht="15.75" customHeight="1" x14ac:dyDescent="0.2">
      <c r="A130" s="31" t="s">
        <v>1503</v>
      </c>
      <c r="B130" s="32" t="s">
        <v>475</v>
      </c>
      <c r="C130" s="36">
        <v>45784</v>
      </c>
      <c r="D130" s="32" t="s">
        <v>35</v>
      </c>
      <c r="E130" s="37" t="s">
        <v>1669</v>
      </c>
      <c r="F130" s="44"/>
      <c r="G130" s="32"/>
      <c r="H130" s="32"/>
      <c r="I130" s="32"/>
      <c r="J130" s="32"/>
      <c r="K130" s="32"/>
      <c r="L130" s="32"/>
      <c r="M130" s="33">
        <f>('DATA 04 2025'!C130+'DATA 04 2025'!F130+'DATA 04 2025'!G130)/3</f>
        <v>0</v>
      </c>
    </row>
    <row r="131" spans="1:13" ht="15.75" customHeight="1" x14ac:dyDescent="0.2">
      <c r="A131" s="31" t="s">
        <v>1503</v>
      </c>
      <c r="B131" s="32" t="s">
        <v>477</v>
      </c>
      <c r="C131" s="36">
        <v>45784</v>
      </c>
      <c r="D131" s="32" t="s">
        <v>35</v>
      </c>
      <c r="E131" s="37" t="s">
        <v>1670</v>
      </c>
      <c r="F131" s="44"/>
      <c r="G131" s="32"/>
      <c r="H131" s="32"/>
      <c r="I131" s="32"/>
      <c r="J131" s="32"/>
      <c r="K131" s="32"/>
      <c r="L131" s="32"/>
      <c r="M131" s="33">
        <f>('DATA 04 2025'!C131+'DATA 04 2025'!F131+'DATA 04 2025'!G131)/3</f>
        <v>0</v>
      </c>
    </row>
    <row r="132" spans="1:13" ht="15.75" customHeight="1" x14ac:dyDescent="0.2">
      <c r="A132" s="31" t="s">
        <v>1503</v>
      </c>
      <c r="B132" s="32" t="s">
        <v>480</v>
      </c>
      <c r="C132" s="36">
        <v>45784</v>
      </c>
      <c r="D132" s="32" t="s">
        <v>35</v>
      </c>
      <c r="E132" s="37" t="s">
        <v>1671</v>
      </c>
      <c r="F132" s="42" t="s">
        <v>1788</v>
      </c>
      <c r="G132" s="32" t="s">
        <v>17</v>
      </c>
      <c r="H132" s="32" t="s">
        <v>1672</v>
      </c>
      <c r="I132" s="32" t="s">
        <v>19</v>
      </c>
      <c r="J132" s="32" t="s">
        <v>20</v>
      </c>
      <c r="K132" s="32"/>
      <c r="L132" s="32" t="s">
        <v>21</v>
      </c>
      <c r="M132" s="33">
        <f>('DATA 04 2025'!C132+'DATA 04 2025'!F132+'DATA 04 2025'!G132)/3</f>
        <v>1</v>
      </c>
    </row>
    <row r="133" spans="1:13" ht="15.75" customHeight="1" x14ac:dyDescent="0.2">
      <c r="A133" s="31" t="s">
        <v>1503</v>
      </c>
      <c r="B133" s="32" t="s">
        <v>483</v>
      </c>
      <c r="C133" s="36">
        <v>45784</v>
      </c>
      <c r="D133" s="32" t="s">
        <v>35</v>
      </c>
      <c r="E133" s="37" t="s">
        <v>1673</v>
      </c>
      <c r="F133" s="44"/>
      <c r="G133" s="32"/>
      <c r="H133" s="32"/>
      <c r="I133" s="32"/>
      <c r="J133" s="32"/>
      <c r="K133" s="32"/>
      <c r="L133" s="32"/>
      <c r="M133" s="33">
        <f>('DATA 04 2025'!C133+'DATA 04 2025'!F133+'DATA 04 2025'!G133)/3</f>
        <v>0</v>
      </c>
    </row>
    <row r="134" spans="1:13" ht="15.75" customHeight="1" x14ac:dyDescent="0.2">
      <c r="A134" s="31" t="s">
        <v>1503</v>
      </c>
      <c r="B134" s="32" t="s">
        <v>485</v>
      </c>
      <c r="C134" s="36">
        <v>45784</v>
      </c>
      <c r="D134" s="32" t="s">
        <v>35</v>
      </c>
      <c r="E134" s="37" t="s">
        <v>1674</v>
      </c>
      <c r="F134" s="44"/>
      <c r="G134" s="32"/>
      <c r="H134" s="32"/>
      <c r="I134" s="32"/>
      <c r="J134" s="32"/>
      <c r="K134" s="32"/>
      <c r="L134" s="32"/>
      <c r="M134" s="33">
        <f>('DATA 04 2025'!C134+'DATA 04 2025'!F134+'DATA 04 2025'!G134)/3</f>
        <v>0</v>
      </c>
    </row>
    <row r="135" spans="1:13" ht="15.75" customHeight="1" x14ac:dyDescent="0.2">
      <c r="A135" s="31" t="s">
        <v>1503</v>
      </c>
      <c r="B135" s="32" t="s">
        <v>488</v>
      </c>
      <c r="C135" s="36">
        <v>45790</v>
      </c>
      <c r="D135" s="32" t="s">
        <v>829</v>
      </c>
      <c r="E135" s="37" t="s">
        <v>1675</v>
      </c>
      <c r="F135" s="44"/>
      <c r="G135" s="32"/>
      <c r="H135" s="32"/>
      <c r="I135" s="32"/>
      <c r="J135" s="32"/>
      <c r="K135" s="32"/>
      <c r="L135" s="32"/>
      <c r="M135" s="33">
        <f>('DATA 04 2025'!C135+'DATA 04 2025'!F135+'DATA 04 2025'!G135)/3</f>
        <v>0</v>
      </c>
    </row>
    <row r="136" spans="1:13" ht="15.75" customHeight="1" x14ac:dyDescent="0.2">
      <c r="A136" s="31" t="s">
        <v>1503</v>
      </c>
      <c r="B136" s="32" t="s">
        <v>490</v>
      </c>
      <c r="C136" s="36">
        <v>45784</v>
      </c>
      <c r="D136" s="32" t="s">
        <v>35</v>
      </c>
      <c r="E136" s="37" t="s">
        <v>1676</v>
      </c>
      <c r="F136" s="44"/>
      <c r="G136" s="32"/>
      <c r="H136" s="32"/>
      <c r="I136" s="32"/>
      <c r="J136" s="32"/>
      <c r="K136" s="32"/>
      <c r="L136" s="32"/>
      <c r="M136" s="33">
        <f>('DATA 04 2025'!C136+'DATA 04 2025'!F136+'DATA 04 2025'!G136)/3</f>
        <v>0</v>
      </c>
    </row>
    <row r="137" spans="1:13" ht="15.75" customHeight="1" x14ac:dyDescent="0.2">
      <c r="A137" s="31" t="s">
        <v>1503</v>
      </c>
      <c r="B137" s="32" t="s">
        <v>492</v>
      </c>
      <c r="C137" s="36">
        <v>45784</v>
      </c>
      <c r="D137" s="32" t="s">
        <v>35</v>
      </c>
      <c r="E137" s="37" t="s">
        <v>1677</v>
      </c>
      <c r="F137" s="44"/>
      <c r="G137" s="32"/>
      <c r="H137" s="32"/>
      <c r="I137" s="32"/>
      <c r="J137" s="32"/>
      <c r="K137" s="32"/>
      <c r="L137" s="32"/>
      <c r="M137" s="33">
        <f>('DATA 04 2025'!C137+'DATA 04 2025'!F137+'DATA 04 2025'!G137)/3</f>
        <v>0</v>
      </c>
    </row>
    <row r="138" spans="1:13" ht="15.75" customHeight="1" x14ac:dyDescent="0.2">
      <c r="A138" s="31" t="s">
        <v>1503</v>
      </c>
      <c r="B138" s="32" t="s">
        <v>494</v>
      </c>
      <c r="C138" s="36">
        <v>45784</v>
      </c>
      <c r="D138" s="32" t="s">
        <v>35</v>
      </c>
      <c r="E138" s="37" t="s">
        <v>1678</v>
      </c>
      <c r="F138" s="44"/>
      <c r="G138" s="32"/>
      <c r="H138" s="32"/>
      <c r="I138" s="32"/>
      <c r="J138" s="32"/>
      <c r="K138" s="32"/>
      <c r="L138" s="32"/>
      <c r="M138" s="33">
        <f>('DATA 04 2025'!C138+'DATA 04 2025'!F138+'DATA 04 2025'!G138)/3</f>
        <v>0</v>
      </c>
    </row>
    <row r="139" spans="1:13" ht="15.75" customHeight="1" x14ac:dyDescent="0.2">
      <c r="A139" s="31" t="s">
        <v>1503</v>
      </c>
      <c r="B139" s="32" t="s">
        <v>496</v>
      </c>
      <c r="C139" s="36">
        <v>45784</v>
      </c>
      <c r="D139" s="32" t="s">
        <v>35</v>
      </c>
      <c r="E139" s="37" t="s">
        <v>1679</v>
      </c>
      <c r="F139" s="44"/>
      <c r="G139" s="32"/>
      <c r="H139" s="32"/>
      <c r="I139" s="32"/>
      <c r="J139" s="32"/>
      <c r="K139" s="32"/>
      <c r="L139" s="32"/>
      <c r="M139" s="33">
        <f>('DATA 04 2025'!C139+'DATA 04 2025'!F139+'DATA 04 2025'!G139)/3</f>
        <v>0</v>
      </c>
    </row>
    <row r="140" spans="1:13" ht="15.75" customHeight="1" x14ac:dyDescent="0.2">
      <c r="A140" s="31" t="s">
        <v>1503</v>
      </c>
      <c r="B140" s="32" t="s">
        <v>498</v>
      </c>
      <c r="C140" s="36">
        <v>45784</v>
      </c>
      <c r="D140" s="32" t="s">
        <v>35</v>
      </c>
      <c r="E140" s="37" t="s">
        <v>1680</v>
      </c>
      <c r="F140" s="42" t="s">
        <v>1681</v>
      </c>
      <c r="G140" s="32" t="s">
        <v>17</v>
      </c>
      <c r="H140" s="32" t="s">
        <v>1630</v>
      </c>
      <c r="I140" s="32" t="s">
        <v>19</v>
      </c>
      <c r="J140" s="32" t="s">
        <v>20</v>
      </c>
      <c r="K140" s="32"/>
      <c r="L140" s="32" t="s">
        <v>21</v>
      </c>
      <c r="M140" s="33">
        <f>('DATA 04 2025'!C140+'DATA 04 2025'!F140+'DATA 04 2025'!G140)/3</f>
        <v>1</v>
      </c>
    </row>
    <row r="141" spans="1:13" ht="15.75" customHeight="1" x14ac:dyDescent="0.2">
      <c r="A141" s="31" t="s">
        <v>1503</v>
      </c>
      <c r="B141" s="32" t="s">
        <v>500</v>
      </c>
      <c r="C141" s="36">
        <v>45784</v>
      </c>
      <c r="D141" s="32" t="s">
        <v>35</v>
      </c>
      <c r="E141" s="37" t="s">
        <v>1682</v>
      </c>
      <c r="F141" s="44"/>
      <c r="G141" s="32"/>
      <c r="H141" s="32"/>
      <c r="I141" s="32"/>
      <c r="J141" s="32"/>
      <c r="K141" s="32"/>
      <c r="L141" s="32"/>
      <c r="M141" s="33">
        <f>('DATA 04 2025'!C141+'DATA 04 2025'!F141+'DATA 04 2025'!G141)/3</f>
        <v>0</v>
      </c>
    </row>
    <row r="142" spans="1:13" ht="15.75" customHeight="1" x14ac:dyDescent="0.2">
      <c r="A142" s="31" t="s">
        <v>1503</v>
      </c>
      <c r="B142" s="32" t="s">
        <v>502</v>
      </c>
      <c r="C142" s="36">
        <v>45784</v>
      </c>
      <c r="D142" s="32" t="s">
        <v>35</v>
      </c>
      <c r="E142" s="37" t="s">
        <v>1683</v>
      </c>
      <c r="F142" s="44"/>
      <c r="G142" s="32"/>
      <c r="H142" s="32"/>
      <c r="I142" s="32"/>
      <c r="J142" s="32"/>
      <c r="K142" s="32"/>
      <c r="L142" s="32"/>
      <c r="M142" s="33">
        <f>('DATA 04 2025'!C142+'DATA 04 2025'!F142+'DATA 04 2025'!G142)/3</f>
        <v>0</v>
      </c>
    </row>
    <row r="143" spans="1:13" ht="15.75" customHeight="1" x14ac:dyDescent="0.2">
      <c r="A143" s="31" t="s">
        <v>1503</v>
      </c>
      <c r="B143" s="32" t="s">
        <v>504</v>
      </c>
      <c r="C143" s="36">
        <v>45784</v>
      </c>
      <c r="D143" s="32" t="s">
        <v>35</v>
      </c>
      <c r="E143" s="37" t="s">
        <v>1684</v>
      </c>
      <c r="F143" s="44"/>
      <c r="G143" s="32"/>
      <c r="H143" s="32"/>
      <c r="I143" s="32"/>
      <c r="J143" s="32"/>
      <c r="K143" s="32"/>
      <c r="L143" s="32"/>
      <c r="M143" s="33">
        <f>('DATA 04 2025'!C143+'DATA 04 2025'!F143+'DATA 04 2025'!G143)/3</f>
        <v>0</v>
      </c>
    </row>
    <row r="144" spans="1:13" ht="15.75" customHeight="1" x14ac:dyDescent="0.2">
      <c r="A144" s="31" t="s">
        <v>1503</v>
      </c>
      <c r="B144" s="32" t="s">
        <v>506</v>
      </c>
      <c r="C144" s="36">
        <v>45784</v>
      </c>
      <c r="D144" s="32" t="s">
        <v>35</v>
      </c>
      <c r="E144" s="37" t="s">
        <v>1685</v>
      </c>
      <c r="F144" s="44"/>
      <c r="G144" s="32"/>
      <c r="H144" s="32"/>
      <c r="I144" s="32"/>
      <c r="J144" s="32"/>
      <c r="K144" s="32"/>
      <c r="L144" s="32"/>
      <c r="M144" s="33">
        <f>('DATA 04 2025'!C144+'DATA 04 2025'!F144+'DATA 04 2025'!G144)/3</f>
        <v>0</v>
      </c>
    </row>
    <row r="145" spans="1:13" ht="15.75" customHeight="1" x14ac:dyDescent="0.2">
      <c r="A145" s="31" t="s">
        <v>1503</v>
      </c>
      <c r="B145" s="32" t="s">
        <v>508</v>
      </c>
      <c r="C145" s="36">
        <v>45784</v>
      </c>
      <c r="D145" s="32" t="s">
        <v>35</v>
      </c>
      <c r="E145" s="37" t="s">
        <v>1686</v>
      </c>
      <c r="F145" s="42" t="s">
        <v>1789</v>
      </c>
      <c r="G145" s="32" t="s">
        <v>17</v>
      </c>
      <c r="H145" s="32" t="s">
        <v>1687</v>
      </c>
      <c r="I145" s="32" t="s">
        <v>19</v>
      </c>
      <c r="J145" s="32" t="s">
        <v>20</v>
      </c>
      <c r="K145" s="32"/>
      <c r="L145" s="32" t="s">
        <v>21</v>
      </c>
      <c r="M145" s="33">
        <f>('DATA 04 2025'!C145+'DATA 04 2025'!F145+'DATA 04 2025'!G145)/3</f>
        <v>1</v>
      </c>
    </row>
    <row r="146" spans="1:13" ht="15.75" customHeight="1" x14ac:dyDescent="0.2">
      <c r="A146" s="31" t="s">
        <v>1503</v>
      </c>
      <c r="B146" s="32" t="s">
        <v>511</v>
      </c>
      <c r="C146" s="36">
        <v>45784</v>
      </c>
      <c r="D146" s="32" t="s">
        <v>35</v>
      </c>
      <c r="E146" s="37" t="s">
        <v>1688</v>
      </c>
      <c r="F146" s="44"/>
      <c r="G146" s="32"/>
      <c r="H146" s="32"/>
      <c r="I146" s="32"/>
      <c r="J146" s="32"/>
      <c r="K146" s="32"/>
      <c r="L146" s="32"/>
      <c r="M146" s="33">
        <f>('DATA 04 2025'!C146+'DATA 04 2025'!F146+'DATA 04 2025'!G146)/3</f>
        <v>0</v>
      </c>
    </row>
    <row r="147" spans="1:13" ht="15.75" customHeight="1" x14ac:dyDescent="0.2">
      <c r="A147" s="31" t="s">
        <v>1503</v>
      </c>
      <c r="B147" s="32" t="s">
        <v>514</v>
      </c>
      <c r="C147" s="36">
        <v>45784</v>
      </c>
      <c r="D147" s="32" t="s">
        <v>35</v>
      </c>
      <c r="E147" s="37" t="s">
        <v>1689</v>
      </c>
      <c r="F147" s="44"/>
      <c r="G147" s="32"/>
      <c r="H147" s="32"/>
      <c r="I147" s="32"/>
      <c r="J147" s="32"/>
      <c r="K147" s="32"/>
      <c r="L147" s="32"/>
      <c r="M147" s="33">
        <f>('DATA 04 2025'!C147+'DATA 04 2025'!F147+'DATA 04 2025'!G147)/3</f>
        <v>0</v>
      </c>
    </row>
    <row r="148" spans="1:13" ht="15.75" customHeight="1" x14ac:dyDescent="0.2">
      <c r="A148" s="31" t="s">
        <v>1503</v>
      </c>
      <c r="B148" s="32" t="s">
        <v>516</v>
      </c>
      <c r="C148" s="36">
        <v>45784</v>
      </c>
      <c r="D148" s="32" t="s">
        <v>35</v>
      </c>
      <c r="E148" s="37" t="s">
        <v>1690</v>
      </c>
      <c r="F148" s="44">
        <v>45873</v>
      </c>
      <c r="G148" s="32" t="s">
        <v>17</v>
      </c>
      <c r="H148" s="32" t="s">
        <v>1691</v>
      </c>
      <c r="I148" s="32" t="s">
        <v>19</v>
      </c>
      <c r="J148" s="32" t="s">
        <v>26</v>
      </c>
      <c r="K148" s="32"/>
      <c r="L148" s="32" t="s">
        <v>174</v>
      </c>
      <c r="M148" s="33">
        <f>('DATA 04 2025'!C148+'DATA 04 2025'!F148+'DATA 04 2025'!G148)/3</f>
        <v>0.66666666666666663</v>
      </c>
    </row>
    <row r="149" spans="1:13" ht="15.75" customHeight="1" x14ac:dyDescent="0.2">
      <c r="A149" s="31" t="s">
        <v>1503</v>
      </c>
      <c r="B149" s="32" t="s">
        <v>518</v>
      </c>
      <c r="C149" s="36">
        <v>45784</v>
      </c>
      <c r="D149" s="32" t="s">
        <v>35</v>
      </c>
      <c r="E149" s="37" t="s">
        <v>1692</v>
      </c>
      <c r="F149" s="44"/>
      <c r="G149" s="32"/>
      <c r="H149" s="32"/>
      <c r="I149" s="32"/>
      <c r="J149" s="32"/>
      <c r="K149" s="32"/>
      <c r="L149" s="32"/>
      <c r="M149" s="33">
        <f>('DATA 04 2025'!C149+'DATA 04 2025'!F149+'DATA 04 2025'!G149)/3</f>
        <v>0</v>
      </c>
    </row>
    <row r="150" spans="1:13" ht="15.75" customHeight="1" x14ac:dyDescent="0.2">
      <c r="A150" s="31" t="s">
        <v>1503</v>
      </c>
      <c r="B150" s="32" t="s">
        <v>520</v>
      </c>
      <c r="C150" s="36">
        <v>45784</v>
      </c>
      <c r="D150" s="32" t="s">
        <v>35</v>
      </c>
      <c r="E150" s="37" t="s">
        <v>1693</v>
      </c>
      <c r="F150" s="44"/>
      <c r="G150" s="32"/>
      <c r="H150" s="32"/>
      <c r="I150" s="32"/>
      <c r="J150" s="32"/>
      <c r="K150" s="32"/>
      <c r="L150" s="32"/>
      <c r="M150" s="33">
        <f>('DATA 04 2025'!C150+'DATA 04 2025'!F150+'DATA 04 2025'!G150)/3</f>
        <v>0</v>
      </c>
    </row>
    <row r="151" spans="1:13" ht="15.75" customHeight="1" x14ac:dyDescent="0.2">
      <c r="A151" s="31" t="s">
        <v>1503</v>
      </c>
      <c r="B151" s="32" t="s">
        <v>522</v>
      </c>
      <c r="C151" s="36">
        <v>45784</v>
      </c>
      <c r="D151" s="32" t="s">
        <v>35</v>
      </c>
      <c r="E151" s="37" t="s">
        <v>1694</v>
      </c>
      <c r="F151" s="44"/>
      <c r="G151" s="32"/>
      <c r="H151" s="32"/>
      <c r="I151" s="32"/>
      <c r="J151" s="32"/>
      <c r="K151" s="32"/>
      <c r="L151" s="32"/>
      <c r="M151" s="33">
        <f>('DATA 04 2025'!C151+'DATA 04 2025'!F151+'DATA 04 2025'!G151)/3</f>
        <v>0</v>
      </c>
    </row>
    <row r="152" spans="1:13" ht="15.75" customHeight="1" x14ac:dyDescent="0.2">
      <c r="A152" s="31" t="s">
        <v>1503</v>
      </c>
      <c r="B152" s="32" t="s">
        <v>524</v>
      </c>
      <c r="C152" s="36">
        <v>45784</v>
      </c>
      <c r="D152" s="32" t="s">
        <v>35</v>
      </c>
      <c r="E152" s="37" t="s">
        <v>1695</v>
      </c>
      <c r="F152" s="44"/>
      <c r="G152" s="32"/>
      <c r="H152" s="32"/>
      <c r="I152" s="32"/>
      <c r="J152" s="32"/>
      <c r="K152" s="32"/>
      <c r="L152" s="32"/>
      <c r="M152" s="33">
        <f>('DATA 04 2025'!C152+'DATA 04 2025'!F152+'DATA 04 2025'!G152)/3</f>
        <v>0</v>
      </c>
    </row>
    <row r="153" spans="1:13" ht="15.75" customHeight="1" x14ac:dyDescent="0.2">
      <c r="A153" s="31" t="s">
        <v>1503</v>
      </c>
      <c r="B153" s="32" t="s">
        <v>527</v>
      </c>
      <c r="C153" s="36">
        <v>45784</v>
      </c>
      <c r="D153" s="32" t="s">
        <v>35</v>
      </c>
      <c r="E153" s="37" t="s">
        <v>1696</v>
      </c>
      <c r="F153" s="44"/>
      <c r="G153" s="32"/>
      <c r="H153" s="32"/>
      <c r="I153" s="32"/>
      <c r="J153" s="32"/>
      <c r="K153" s="32"/>
      <c r="L153" s="32"/>
      <c r="M153" s="33">
        <f>('DATA 04 2025'!C153+'DATA 04 2025'!F153+'DATA 04 2025'!G153)/3</f>
        <v>0</v>
      </c>
    </row>
    <row r="154" spans="1:13" ht="15.75" customHeight="1" x14ac:dyDescent="0.2">
      <c r="A154" s="31" t="s">
        <v>1503</v>
      </c>
      <c r="B154" s="32" t="s">
        <v>529</v>
      </c>
      <c r="C154" s="36">
        <v>45784</v>
      </c>
      <c r="D154" s="32" t="s">
        <v>35</v>
      </c>
      <c r="E154" s="37" t="s">
        <v>1697</v>
      </c>
      <c r="F154" s="44"/>
      <c r="G154" s="32"/>
      <c r="H154" s="32"/>
      <c r="I154" s="32"/>
      <c r="J154" s="32"/>
      <c r="K154" s="32"/>
      <c r="L154" s="32"/>
      <c r="M154" s="33">
        <f>('DATA 04 2025'!C154+'DATA 04 2025'!F154+'DATA 04 2025'!G154)/3</f>
        <v>0</v>
      </c>
    </row>
    <row r="155" spans="1:13" ht="15.75" customHeight="1" x14ac:dyDescent="0.2">
      <c r="A155" s="31" t="s">
        <v>1503</v>
      </c>
      <c r="B155" s="32" t="s">
        <v>532</v>
      </c>
      <c r="C155" s="36">
        <v>45784</v>
      </c>
      <c r="D155" s="32" t="s">
        <v>35</v>
      </c>
      <c r="E155" s="37" t="s">
        <v>1698</v>
      </c>
      <c r="F155" s="44"/>
      <c r="G155" s="32"/>
      <c r="H155" s="32"/>
      <c r="I155" s="32"/>
      <c r="J155" s="32"/>
      <c r="K155" s="32"/>
      <c r="L155" s="32"/>
      <c r="M155" s="33">
        <f>('DATA 04 2025'!C155+'DATA 04 2025'!F155+'DATA 04 2025'!G155)/3</f>
        <v>0</v>
      </c>
    </row>
    <row r="156" spans="1:13" ht="15.75" customHeight="1" x14ac:dyDescent="0.2">
      <c r="A156" s="31" t="s">
        <v>1503</v>
      </c>
      <c r="B156" s="32" t="s">
        <v>535</v>
      </c>
      <c r="C156" s="36">
        <v>45784</v>
      </c>
      <c r="D156" s="32" t="s">
        <v>35</v>
      </c>
      <c r="E156" s="37" t="s">
        <v>1699</v>
      </c>
      <c r="F156" s="44">
        <v>45806</v>
      </c>
      <c r="G156" s="32" t="s">
        <v>30</v>
      </c>
      <c r="H156" s="32" t="s">
        <v>1700</v>
      </c>
      <c r="I156" s="32" t="s">
        <v>19</v>
      </c>
      <c r="J156" s="32" t="s">
        <v>20</v>
      </c>
      <c r="K156" s="32"/>
      <c r="L156" s="32" t="s">
        <v>174</v>
      </c>
      <c r="M156" s="33">
        <f>('DATA 04 2025'!C156+'DATA 04 2025'!F156+'DATA 04 2025'!G156)/3</f>
        <v>0.75</v>
      </c>
    </row>
    <row r="157" spans="1:13" ht="15.75" customHeight="1" x14ac:dyDescent="0.2">
      <c r="A157" s="31" t="s">
        <v>1503</v>
      </c>
      <c r="B157" s="32" t="s">
        <v>538</v>
      </c>
      <c r="C157" s="36">
        <v>45784</v>
      </c>
      <c r="D157" s="32" t="s">
        <v>35</v>
      </c>
      <c r="E157" s="37" t="s">
        <v>1701</v>
      </c>
      <c r="F157" s="44"/>
      <c r="G157" s="32"/>
      <c r="H157" s="32"/>
      <c r="I157" s="32"/>
      <c r="J157" s="32"/>
      <c r="K157" s="32"/>
      <c r="L157" s="32"/>
      <c r="M157" s="33">
        <f>('DATA 04 2025'!C157+'DATA 04 2025'!F157+'DATA 04 2025'!G157)/3</f>
        <v>0</v>
      </c>
    </row>
    <row r="158" spans="1:13" ht="15.75" customHeight="1" x14ac:dyDescent="0.2">
      <c r="A158" s="31" t="s">
        <v>1503</v>
      </c>
      <c r="B158" s="32" t="s">
        <v>541</v>
      </c>
      <c r="C158" s="36">
        <v>45784</v>
      </c>
      <c r="D158" s="32" t="s">
        <v>35</v>
      </c>
      <c r="E158" s="37" t="s">
        <v>1702</v>
      </c>
      <c r="F158" s="44"/>
      <c r="G158" s="32"/>
      <c r="H158" s="32"/>
      <c r="I158" s="32"/>
      <c r="J158" s="32"/>
      <c r="K158" s="32"/>
      <c r="L158" s="32"/>
      <c r="M158" s="33">
        <f>('DATA 04 2025'!C158+'DATA 04 2025'!F158+'DATA 04 2025'!G158)/3</f>
        <v>0</v>
      </c>
    </row>
    <row r="159" spans="1:13" ht="15.75" customHeight="1" x14ac:dyDescent="0.2">
      <c r="A159" s="31" t="s">
        <v>1503</v>
      </c>
      <c r="B159" s="32" t="s">
        <v>543</v>
      </c>
      <c r="C159" s="36">
        <v>45754</v>
      </c>
      <c r="D159" s="32" t="s">
        <v>829</v>
      </c>
      <c r="E159" s="37" t="s">
        <v>1703</v>
      </c>
      <c r="F159" s="44">
        <v>45799</v>
      </c>
      <c r="G159" s="32" t="s">
        <v>30</v>
      </c>
      <c r="H159" s="32" t="s">
        <v>1704</v>
      </c>
      <c r="I159" s="32" t="s">
        <v>19</v>
      </c>
      <c r="J159" s="32" t="s">
        <v>26</v>
      </c>
      <c r="K159" s="32"/>
      <c r="L159" s="32" t="s">
        <v>21</v>
      </c>
      <c r="M159" s="33">
        <f>('DATA 04 2025'!C159+'DATA 04 2025'!F159+'DATA 04 2025'!G159)/3</f>
        <v>0.75</v>
      </c>
    </row>
    <row r="160" spans="1:13" ht="15.75" customHeight="1" x14ac:dyDescent="0.2">
      <c r="A160" s="31" t="s">
        <v>1503</v>
      </c>
      <c r="B160" s="32" t="s">
        <v>546</v>
      </c>
      <c r="C160" s="36">
        <v>45784</v>
      </c>
      <c r="D160" s="32" t="s">
        <v>35</v>
      </c>
      <c r="E160" s="37" t="s">
        <v>1705</v>
      </c>
      <c r="F160" s="44"/>
      <c r="G160" s="32"/>
      <c r="H160" s="32"/>
      <c r="I160" s="32"/>
      <c r="J160" s="32"/>
      <c r="K160" s="32"/>
      <c r="L160" s="32"/>
      <c r="M160" s="33">
        <f>('DATA 04 2025'!C160+'DATA 04 2025'!F160+'DATA 04 2025'!G160)/3</f>
        <v>0</v>
      </c>
    </row>
    <row r="161" spans="1:13" ht="15.75" customHeight="1" x14ac:dyDescent="0.2">
      <c r="A161" s="31" t="s">
        <v>1503</v>
      </c>
      <c r="B161" s="32" t="s">
        <v>548</v>
      </c>
      <c r="C161" s="36">
        <v>45784</v>
      </c>
      <c r="D161" s="32" t="s">
        <v>35</v>
      </c>
      <c r="E161" s="37" t="s">
        <v>1706</v>
      </c>
      <c r="F161" s="44"/>
      <c r="G161" s="32"/>
      <c r="H161" s="32"/>
      <c r="I161" s="32"/>
      <c r="J161" s="32"/>
      <c r="K161" s="32"/>
      <c r="L161" s="32"/>
      <c r="M161" s="33">
        <f>('DATA 04 2025'!C161+'DATA 04 2025'!F161+'DATA 04 2025'!G161)/3</f>
        <v>0</v>
      </c>
    </row>
    <row r="162" spans="1:13" ht="15.75" customHeight="1" x14ac:dyDescent="0.2">
      <c r="A162" s="31" t="s">
        <v>1503</v>
      </c>
      <c r="B162" s="32" t="s">
        <v>550</v>
      </c>
      <c r="C162" s="36">
        <v>45784</v>
      </c>
      <c r="D162" s="32" t="s">
        <v>35</v>
      </c>
      <c r="E162" s="37" t="s">
        <v>1707</v>
      </c>
      <c r="F162" s="44"/>
      <c r="G162" s="32"/>
      <c r="H162" s="32"/>
      <c r="I162" s="32"/>
      <c r="J162" s="32"/>
      <c r="K162" s="32"/>
      <c r="L162" s="32"/>
      <c r="M162" s="33">
        <f>('DATA 04 2025'!C162+'DATA 04 2025'!F162+'DATA 04 2025'!G162)/3</f>
        <v>0</v>
      </c>
    </row>
    <row r="163" spans="1:13" ht="15.75" customHeight="1" x14ac:dyDescent="0.2">
      <c r="A163" s="31" t="s">
        <v>1503</v>
      </c>
      <c r="B163" s="32" t="s">
        <v>553</v>
      </c>
      <c r="C163" s="36">
        <v>45784</v>
      </c>
      <c r="D163" s="32" t="s">
        <v>35</v>
      </c>
      <c r="E163" s="37" t="s">
        <v>1708</v>
      </c>
      <c r="F163" s="44"/>
      <c r="G163" s="32"/>
      <c r="H163" s="32"/>
      <c r="I163" s="32"/>
      <c r="J163" s="32"/>
      <c r="K163" s="32"/>
      <c r="L163" s="32"/>
      <c r="M163" s="33">
        <f>('DATA 04 2025'!C163+'DATA 04 2025'!F163+'DATA 04 2025'!G163)/3</f>
        <v>0</v>
      </c>
    </row>
    <row r="164" spans="1:13" ht="15.75" customHeight="1" x14ac:dyDescent="0.2">
      <c r="A164" s="31" t="s">
        <v>1503</v>
      </c>
      <c r="B164" s="32" t="s">
        <v>556</v>
      </c>
      <c r="C164" s="36">
        <v>45784</v>
      </c>
      <c r="D164" s="32" t="s">
        <v>35</v>
      </c>
      <c r="E164" s="37" t="s">
        <v>1709</v>
      </c>
      <c r="F164" s="44"/>
      <c r="G164" s="32"/>
      <c r="H164" s="32"/>
      <c r="I164" s="32"/>
      <c r="J164" s="32"/>
      <c r="K164" s="32"/>
      <c r="L164" s="32"/>
      <c r="M164" s="33">
        <f>('DATA 04 2025'!C164+'DATA 04 2025'!F164+'DATA 04 2025'!G164)/3</f>
        <v>0</v>
      </c>
    </row>
    <row r="165" spans="1:13" ht="15.75" customHeight="1" x14ac:dyDescent="0.2">
      <c r="A165" s="31" t="s">
        <v>1503</v>
      </c>
      <c r="B165" s="32" t="s">
        <v>558</v>
      </c>
      <c r="C165" s="36">
        <v>45784</v>
      </c>
      <c r="D165" s="32" t="s">
        <v>35</v>
      </c>
      <c r="E165" s="37" t="s">
        <v>1710</v>
      </c>
      <c r="F165" s="44"/>
      <c r="G165" s="32"/>
      <c r="H165" s="32"/>
      <c r="I165" s="32"/>
      <c r="J165" s="32"/>
      <c r="K165" s="32"/>
      <c r="L165" s="32"/>
      <c r="M165" s="33">
        <f>('DATA 04 2025'!C165+'DATA 04 2025'!F165+'DATA 04 2025'!G165)/3</f>
        <v>0</v>
      </c>
    </row>
    <row r="166" spans="1:13" ht="15.75" customHeight="1" x14ac:dyDescent="0.2">
      <c r="A166" s="31" t="s">
        <v>1503</v>
      </c>
      <c r="B166" s="32" t="s">
        <v>560</v>
      </c>
      <c r="C166" s="36">
        <v>45784</v>
      </c>
      <c r="D166" s="32" t="s">
        <v>35</v>
      </c>
      <c r="E166" s="37" t="s">
        <v>1711</v>
      </c>
      <c r="F166" s="44"/>
      <c r="G166" s="32"/>
      <c r="H166" s="32"/>
      <c r="I166" s="32"/>
      <c r="J166" s="32"/>
      <c r="K166" s="32"/>
      <c r="L166" s="32"/>
      <c r="M166" s="33">
        <f>('DATA 04 2025'!C166+'DATA 04 2025'!F166+'DATA 04 2025'!G166)/3</f>
        <v>0</v>
      </c>
    </row>
    <row r="167" spans="1:13" ht="15.75" customHeight="1" x14ac:dyDescent="0.2">
      <c r="A167" s="31" t="s">
        <v>1503</v>
      </c>
      <c r="B167" s="32" t="s">
        <v>563</v>
      </c>
      <c r="C167" s="36">
        <v>45784</v>
      </c>
      <c r="D167" s="32" t="s">
        <v>35</v>
      </c>
      <c r="E167" s="37" t="s">
        <v>1712</v>
      </c>
      <c r="F167" s="44"/>
      <c r="G167" s="32"/>
      <c r="H167" s="32"/>
      <c r="I167" s="32"/>
      <c r="J167" s="32"/>
      <c r="K167" s="32"/>
      <c r="L167" s="32"/>
      <c r="M167" s="33">
        <f>('DATA 04 2025'!C167+'DATA 04 2025'!F167+'DATA 04 2025'!G167)/3</f>
        <v>0</v>
      </c>
    </row>
    <row r="168" spans="1:13" ht="15.75" customHeight="1" x14ac:dyDescent="0.2">
      <c r="A168" s="31" t="s">
        <v>1503</v>
      </c>
      <c r="B168" s="32" t="s">
        <v>565</v>
      </c>
      <c r="C168" s="36">
        <v>45784</v>
      </c>
      <c r="D168" s="32" t="s">
        <v>35</v>
      </c>
      <c r="E168" s="37" t="s">
        <v>1713</v>
      </c>
      <c r="F168" s="44"/>
      <c r="G168" s="32"/>
      <c r="H168" s="32"/>
      <c r="I168" s="32"/>
      <c r="J168" s="32"/>
      <c r="K168" s="32"/>
      <c r="L168" s="32"/>
      <c r="M168" s="33">
        <f>('DATA 04 2025'!C168+'DATA 04 2025'!F168+'DATA 04 2025'!G168)/3</f>
        <v>0</v>
      </c>
    </row>
    <row r="169" spans="1:13" ht="15.75" customHeight="1" x14ac:dyDescent="0.2">
      <c r="A169" s="31" t="s">
        <v>1503</v>
      </c>
      <c r="B169" s="32" t="s">
        <v>567</v>
      </c>
      <c r="C169" s="36">
        <v>45784</v>
      </c>
      <c r="D169" s="32" t="s">
        <v>35</v>
      </c>
      <c r="E169" s="37" t="s">
        <v>1714</v>
      </c>
      <c r="F169" s="44"/>
      <c r="G169" s="32"/>
      <c r="H169" s="32"/>
      <c r="I169" s="32"/>
      <c r="J169" s="32"/>
      <c r="K169" s="32"/>
      <c r="L169" s="32"/>
      <c r="M169" s="33">
        <f>('DATA 04 2025'!C169+'DATA 04 2025'!F169+'DATA 04 2025'!G169)/3</f>
        <v>0</v>
      </c>
    </row>
    <row r="170" spans="1:13" ht="15.75" customHeight="1" x14ac:dyDescent="0.2">
      <c r="A170" s="31" t="s">
        <v>1503</v>
      </c>
      <c r="B170" s="32" t="s">
        <v>570</v>
      </c>
      <c r="C170" s="36">
        <v>45784</v>
      </c>
      <c r="D170" s="32" t="s">
        <v>35</v>
      </c>
      <c r="E170" s="37" t="s">
        <v>1715</v>
      </c>
      <c r="F170" s="44"/>
      <c r="G170" s="32"/>
      <c r="H170" s="32"/>
      <c r="I170" s="32"/>
      <c r="J170" s="32"/>
      <c r="K170" s="32"/>
      <c r="L170" s="32"/>
      <c r="M170" s="33">
        <f>('DATA 04 2025'!C170+'DATA 04 2025'!F170+'DATA 04 2025'!G170)/3</f>
        <v>0</v>
      </c>
    </row>
    <row r="171" spans="1:13" ht="15.75" customHeight="1" x14ac:dyDescent="0.2">
      <c r="A171" s="31" t="s">
        <v>1503</v>
      </c>
      <c r="B171" s="32" t="s">
        <v>572</v>
      </c>
      <c r="C171" s="36">
        <v>45784</v>
      </c>
      <c r="D171" s="32" t="s">
        <v>35</v>
      </c>
      <c r="E171" s="37" t="s">
        <v>1716</v>
      </c>
      <c r="F171" s="44"/>
      <c r="G171" s="32"/>
      <c r="H171" s="32"/>
      <c r="I171" s="32"/>
      <c r="J171" s="32"/>
      <c r="K171" s="32"/>
      <c r="L171" s="32"/>
      <c r="M171" s="33">
        <f>('DATA 04 2025'!C171+'DATA 04 2025'!F171+'DATA 04 2025'!G171)/3</f>
        <v>0</v>
      </c>
    </row>
    <row r="172" spans="1:13" ht="15.75" customHeight="1" x14ac:dyDescent="0.2">
      <c r="A172" s="31" t="s">
        <v>1503</v>
      </c>
      <c r="B172" s="32" t="s">
        <v>574</v>
      </c>
      <c r="C172" s="36">
        <v>45784</v>
      </c>
      <c r="D172" s="32" t="s">
        <v>35</v>
      </c>
      <c r="E172" s="37" t="s">
        <v>1717</v>
      </c>
      <c r="F172" s="44"/>
      <c r="G172" s="32"/>
      <c r="H172" s="32"/>
      <c r="I172" s="32"/>
      <c r="J172" s="32"/>
      <c r="K172" s="32"/>
      <c r="L172" s="32"/>
      <c r="M172" s="33">
        <f>('DATA 04 2025'!C172+'DATA 04 2025'!F172+'DATA 04 2025'!G172)/3</f>
        <v>0</v>
      </c>
    </row>
    <row r="173" spans="1:13" ht="15.75" customHeight="1" x14ac:dyDescent="0.2">
      <c r="A173" s="31" t="s">
        <v>1503</v>
      </c>
      <c r="B173" s="32" t="s">
        <v>576</v>
      </c>
      <c r="C173" s="36">
        <v>45784</v>
      </c>
      <c r="D173" s="32" t="s">
        <v>35</v>
      </c>
      <c r="E173" s="37" t="s">
        <v>1718</v>
      </c>
      <c r="F173" s="44"/>
      <c r="G173" s="32"/>
      <c r="H173" s="32"/>
      <c r="I173" s="32"/>
      <c r="J173" s="32"/>
      <c r="K173" s="32"/>
      <c r="L173" s="32"/>
      <c r="M173" s="33">
        <f>('DATA 04 2025'!C173+'DATA 04 2025'!F173+'DATA 04 2025'!G173)/3</f>
        <v>0</v>
      </c>
    </row>
    <row r="174" spans="1:13" ht="15.75" customHeight="1" x14ac:dyDescent="0.2">
      <c r="A174" s="31" t="s">
        <v>1503</v>
      </c>
      <c r="B174" s="32" t="s">
        <v>578</v>
      </c>
      <c r="C174" s="36">
        <v>45784</v>
      </c>
      <c r="D174" s="32" t="s">
        <v>35</v>
      </c>
      <c r="E174" s="37" t="s">
        <v>1719</v>
      </c>
      <c r="F174" s="44"/>
      <c r="G174" s="32"/>
      <c r="H174" s="32"/>
      <c r="I174" s="32"/>
      <c r="J174" s="32"/>
      <c r="K174" s="32"/>
      <c r="L174" s="32"/>
      <c r="M174" s="33">
        <f>('DATA 04 2025'!C174+'DATA 04 2025'!F174+'DATA 04 2025'!G174)/3</f>
        <v>0</v>
      </c>
    </row>
    <row r="175" spans="1:13" ht="15.75" customHeight="1" x14ac:dyDescent="0.2">
      <c r="A175" s="31" t="s">
        <v>1503</v>
      </c>
      <c r="B175" s="32" t="s">
        <v>581</v>
      </c>
      <c r="C175" s="36">
        <v>45784</v>
      </c>
      <c r="D175" s="32" t="s">
        <v>35</v>
      </c>
      <c r="E175" s="37" t="s">
        <v>1720</v>
      </c>
      <c r="F175" s="44"/>
      <c r="G175" s="32"/>
      <c r="H175" s="32"/>
      <c r="I175" s="32"/>
      <c r="J175" s="32"/>
      <c r="K175" s="32"/>
      <c r="L175" s="32"/>
      <c r="M175" s="33">
        <f>('DATA 04 2025'!C175+'DATA 04 2025'!F175+'DATA 04 2025'!G175)/3</f>
        <v>0</v>
      </c>
    </row>
    <row r="176" spans="1:13" ht="15.75" customHeight="1" x14ac:dyDescent="0.2">
      <c r="A176" s="31" t="s">
        <v>1503</v>
      </c>
      <c r="B176" s="32" t="s">
        <v>584</v>
      </c>
      <c r="C176" s="36">
        <v>45784</v>
      </c>
      <c r="D176" s="32" t="s">
        <v>35</v>
      </c>
      <c r="E176" s="37" t="s">
        <v>1721</v>
      </c>
      <c r="F176" s="44"/>
      <c r="G176" s="32"/>
      <c r="H176" s="32"/>
      <c r="I176" s="32"/>
      <c r="J176" s="32"/>
      <c r="K176" s="32"/>
      <c r="L176" s="32"/>
      <c r="M176" s="33">
        <f>('DATA 04 2025'!C176+'DATA 04 2025'!F176+'DATA 04 2025'!G176)/3</f>
        <v>0</v>
      </c>
    </row>
    <row r="177" spans="1:13" ht="15.75" customHeight="1" x14ac:dyDescent="0.2">
      <c r="A177" s="31" t="s">
        <v>1503</v>
      </c>
      <c r="B177" s="32" t="s">
        <v>586</v>
      </c>
      <c r="C177" s="36">
        <v>45784</v>
      </c>
      <c r="D177" s="32" t="s">
        <v>35</v>
      </c>
      <c r="E177" s="37" t="s">
        <v>1722</v>
      </c>
      <c r="F177" s="44">
        <v>45793</v>
      </c>
      <c r="G177" s="32" t="s">
        <v>17</v>
      </c>
      <c r="H177" s="32" t="s">
        <v>1723</v>
      </c>
      <c r="I177" s="32" t="s">
        <v>19</v>
      </c>
      <c r="J177" s="32" t="s">
        <v>20</v>
      </c>
      <c r="K177" s="32"/>
      <c r="L177" s="32"/>
      <c r="M177" s="33">
        <f>('DATA 04 2025'!C177+'DATA 04 2025'!F177+'DATA 04 2025'!G177)/3</f>
        <v>0.66666666666666663</v>
      </c>
    </row>
    <row r="178" spans="1:13" ht="15.75" customHeight="1" x14ac:dyDescent="0.2">
      <c r="A178" s="31" t="s">
        <v>1503</v>
      </c>
      <c r="B178" s="32" t="s">
        <v>589</v>
      </c>
      <c r="C178" s="36">
        <v>45784</v>
      </c>
      <c r="D178" s="32" t="s">
        <v>35</v>
      </c>
      <c r="E178" s="37" t="s">
        <v>1724</v>
      </c>
      <c r="F178" s="44"/>
      <c r="G178" s="32"/>
      <c r="H178" s="32"/>
      <c r="I178" s="32"/>
      <c r="J178" s="32"/>
      <c r="K178" s="32"/>
      <c r="L178" s="32"/>
      <c r="M178" s="33">
        <f>('DATA 04 2025'!C178+'DATA 04 2025'!F178+'DATA 04 2025'!G178)/3</f>
        <v>0</v>
      </c>
    </row>
    <row r="179" spans="1:13" ht="15.75" customHeight="1" x14ac:dyDescent="0.2">
      <c r="A179" s="31" t="s">
        <v>1503</v>
      </c>
      <c r="B179" s="32" t="s">
        <v>591</v>
      </c>
      <c r="C179" s="36">
        <v>45784</v>
      </c>
      <c r="D179" s="32" t="s">
        <v>35</v>
      </c>
      <c r="E179" s="37" t="s">
        <v>1725</v>
      </c>
      <c r="F179" s="44"/>
      <c r="G179" s="32"/>
      <c r="H179" s="32"/>
      <c r="I179" s="32"/>
      <c r="J179" s="32"/>
      <c r="K179" s="32"/>
      <c r="L179" s="32"/>
      <c r="M179" s="33">
        <f>('DATA 04 2025'!C179+'DATA 04 2025'!F179+'DATA 04 2025'!G179)/3</f>
        <v>0</v>
      </c>
    </row>
    <row r="180" spans="1:13" ht="15.75" customHeight="1" x14ac:dyDescent="0.2">
      <c r="A180" s="31" t="s">
        <v>1503</v>
      </c>
      <c r="B180" s="32" t="s">
        <v>594</v>
      </c>
      <c r="C180" s="36">
        <v>45784</v>
      </c>
      <c r="D180" s="32" t="s">
        <v>35</v>
      </c>
      <c r="E180" s="37" t="s">
        <v>1726</v>
      </c>
      <c r="F180" s="44"/>
      <c r="G180" s="32"/>
      <c r="H180" s="32"/>
      <c r="I180" s="32"/>
      <c r="J180" s="32"/>
      <c r="K180" s="32"/>
      <c r="L180" s="32"/>
      <c r="M180" s="33">
        <f>('DATA 04 2025'!C180+'DATA 04 2025'!F180+'DATA 04 2025'!G180)/3</f>
        <v>0</v>
      </c>
    </row>
    <row r="181" spans="1:13" ht="15.75" customHeight="1" x14ac:dyDescent="0.2">
      <c r="A181" s="31" t="s">
        <v>1503</v>
      </c>
      <c r="B181" s="32" t="s">
        <v>597</v>
      </c>
      <c r="C181" s="36">
        <v>45784</v>
      </c>
      <c r="D181" s="32" t="s">
        <v>35</v>
      </c>
      <c r="E181" s="37" t="s">
        <v>1727</v>
      </c>
      <c r="F181" s="44"/>
      <c r="G181" s="32"/>
      <c r="H181" s="32"/>
      <c r="I181" s="32"/>
      <c r="J181" s="32"/>
      <c r="K181" s="32"/>
      <c r="L181" s="32"/>
      <c r="M181" s="33">
        <f>('DATA 04 2025'!C181+'DATA 04 2025'!F181+'DATA 04 2025'!G181)/3</f>
        <v>0</v>
      </c>
    </row>
    <row r="182" spans="1:13" ht="15.75" customHeight="1" x14ac:dyDescent="0.2">
      <c r="A182" s="31" t="s">
        <v>1503</v>
      </c>
      <c r="B182" s="32" t="s">
        <v>600</v>
      </c>
      <c r="C182" s="36">
        <v>45784</v>
      </c>
      <c r="D182" s="32" t="s">
        <v>35</v>
      </c>
      <c r="E182" s="37" t="s">
        <v>1728</v>
      </c>
      <c r="F182" s="44">
        <v>45805</v>
      </c>
      <c r="G182" s="32" t="s">
        <v>17</v>
      </c>
      <c r="H182" s="32" t="s">
        <v>967</v>
      </c>
      <c r="I182" s="32" t="s">
        <v>19</v>
      </c>
      <c r="J182" s="32" t="s">
        <v>20</v>
      </c>
      <c r="K182" s="32"/>
      <c r="L182" s="32"/>
      <c r="M182" s="33">
        <f>('DATA 04 2025'!C182+'DATA 04 2025'!F182+'DATA 04 2025'!G182)/3</f>
        <v>0.66666666666666663</v>
      </c>
    </row>
    <row r="183" spans="1:13" ht="15.75" customHeight="1" x14ac:dyDescent="0.2">
      <c r="A183" s="31" t="s">
        <v>1503</v>
      </c>
      <c r="B183" s="32" t="s">
        <v>603</v>
      </c>
      <c r="C183" s="36">
        <v>45784</v>
      </c>
      <c r="D183" s="32" t="s">
        <v>35</v>
      </c>
      <c r="E183" s="37" t="s">
        <v>1729</v>
      </c>
      <c r="F183" s="44"/>
      <c r="G183" s="32"/>
      <c r="H183" s="32"/>
      <c r="I183" s="32"/>
      <c r="J183" s="32"/>
      <c r="K183" s="32"/>
      <c r="L183" s="32"/>
      <c r="M183" s="33">
        <f>('DATA 04 2025'!C183+'DATA 04 2025'!F183+'DATA 04 2025'!G183)/3</f>
        <v>0</v>
      </c>
    </row>
    <row r="184" spans="1:13" ht="15.75" customHeight="1" x14ac:dyDescent="0.2">
      <c r="A184" s="31" t="s">
        <v>1503</v>
      </c>
      <c r="B184" s="32" t="s">
        <v>605</v>
      </c>
      <c r="C184" s="36"/>
      <c r="D184" s="32"/>
      <c r="E184" s="37" t="s">
        <v>1730</v>
      </c>
      <c r="F184" s="44"/>
      <c r="G184" s="32"/>
      <c r="H184" s="32"/>
      <c r="I184" s="32"/>
      <c r="J184" s="32"/>
      <c r="K184" s="32"/>
      <c r="L184" s="32"/>
      <c r="M184" s="33">
        <f>('DATA 04 2025'!C184+'DATA 04 2025'!F184+'DATA 04 2025'!G184)/3</f>
        <v>0</v>
      </c>
    </row>
    <row r="185" spans="1:13" ht="15.75" customHeight="1" x14ac:dyDescent="0.2">
      <c r="A185" s="31" t="s">
        <v>1503</v>
      </c>
      <c r="B185" s="32" t="s">
        <v>607</v>
      </c>
      <c r="C185" s="36">
        <v>45784</v>
      </c>
      <c r="D185" s="32" t="s">
        <v>35</v>
      </c>
      <c r="E185" s="37" t="s">
        <v>1731</v>
      </c>
      <c r="F185" s="44"/>
      <c r="G185" s="32"/>
      <c r="H185" s="32"/>
      <c r="I185" s="32"/>
      <c r="J185" s="32"/>
      <c r="K185" s="32"/>
      <c r="L185" s="32"/>
      <c r="M185" s="33">
        <f>('DATA 04 2025'!C185+'DATA 04 2025'!F185+'DATA 04 2025'!G185)/3</f>
        <v>0</v>
      </c>
    </row>
    <row r="186" spans="1:13" ht="15.75" customHeight="1" x14ac:dyDescent="0.2">
      <c r="A186" s="31" t="s">
        <v>1503</v>
      </c>
      <c r="B186" s="32" t="s">
        <v>609</v>
      </c>
      <c r="C186" s="36">
        <v>45784</v>
      </c>
      <c r="D186" s="32" t="s">
        <v>35</v>
      </c>
      <c r="E186" s="37" t="s">
        <v>1732</v>
      </c>
      <c r="F186" s="44"/>
      <c r="G186" s="32"/>
      <c r="H186" s="32"/>
      <c r="I186" s="32"/>
      <c r="J186" s="32"/>
      <c r="K186" s="32"/>
      <c r="L186" s="32"/>
      <c r="M186" s="33">
        <f>('DATA 04 2025'!C186+'DATA 04 2025'!F186+'DATA 04 2025'!G186)/3</f>
        <v>0</v>
      </c>
    </row>
    <row r="187" spans="1:13" ht="15.75" customHeight="1" x14ac:dyDescent="0.2">
      <c r="A187" s="31" t="s">
        <v>1503</v>
      </c>
      <c r="B187" s="32" t="s">
        <v>611</v>
      </c>
      <c r="C187" s="36">
        <v>45784</v>
      </c>
      <c r="D187" s="32" t="s">
        <v>35</v>
      </c>
      <c r="E187" s="37" t="s">
        <v>1733</v>
      </c>
      <c r="F187" s="44"/>
      <c r="G187" s="32"/>
      <c r="H187" s="32"/>
      <c r="I187" s="32"/>
      <c r="J187" s="32"/>
      <c r="K187" s="32"/>
      <c r="L187" s="32"/>
      <c r="M187" s="33">
        <f>('DATA 04 2025'!C187+'DATA 04 2025'!F187+'DATA 04 2025'!G187)/3</f>
        <v>0</v>
      </c>
    </row>
    <row r="188" spans="1:13" ht="15.75" customHeight="1" x14ac:dyDescent="0.2">
      <c r="A188" s="31" t="s">
        <v>1503</v>
      </c>
      <c r="B188" s="32" t="s">
        <v>614</v>
      </c>
      <c r="C188" s="36">
        <v>45784</v>
      </c>
      <c r="D188" s="32" t="s">
        <v>35</v>
      </c>
      <c r="E188" s="37" t="s">
        <v>1734</v>
      </c>
      <c r="F188" s="44">
        <v>45791</v>
      </c>
      <c r="G188" s="32" t="s">
        <v>17</v>
      </c>
      <c r="H188" s="32" t="s">
        <v>1735</v>
      </c>
      <c r="I188" s="32" t="s">
        <v>19</v>
      </c>
      <c r="J188" s="32" t="s">
        <v>20</v>
      </c>
      <c r="K188" s="32"/>
      <c r="L188" s="32"/>
      <c r="M188" s="33">
        <f>('DATA 04 2025'!C188+'DATA 04 2025'!F188+'DATA 04 2025'!G188)/3</f>
        <v>0.66666666666666663</v>
      </c>
    </row>
    <row r="189" spans="1:13" ht="15.75" customHeight="1" x14ac:dyDescent="0.2">
      <c r="A189" s="31" t="s">
        <v>1503</v>
      </c>
      <c r="B189" s="32" t="s">
        <v>616</v>
      </c>
      <c r="C189" s="36">
        <v>45784</v>
      </c>
      <c r="D189" s="32" t="s">
        <v>35</v>
      </c>
      <c r="E189" s="37" t="s">
        <v>1736</v>
      </c>
      <c r="F189" s="44"/>
      <c r="G189" s="32"/>
      <c r="H189" s="32"/>
      <c r="I189" s="32"/>
      <c r="J189" s="32"/>
      <c r="K189" s="32"/>
      <c r="L189" s="32"/>
      <c r="M189" s="33">
        <f>('DATA 04 2025'!C189+'DATA 04 2025'!F189+'DATA 04 2025'!G189)/3</f>
        <v>0</v>
      </c>
    </row>
    <row r="190" spans="1:13" ht="15.75" customHeight="1" x14ac:dyDescent="0.2">
      <c r="A190" s="31" t="s">
        <v>1503</v>
      </c>
      <c r="B190" s="32" t="s">
        <v>618</v>
      </c>
      <c r="C190" s="36">
        <v>45784</v>
      </c>
      <c r="D190" s="32" t="s">
        <v>35</v>
      </c>
      <c r="E190" s="37" t="s">
        <v>1737</v>
      </c>
      <c r="F190" s="44"/>
      <c r="G190" s="32"/>
      <c r="H190" s="32"/>
      <c r="I190" s="32"/>
      <c r="J190" s="32"/>
      <c r="K190" s="32"/>
      <c r="L190" s="32"/>
      <c r="M190" s="33">
        <f>('DATA 04 2025'!C190+'DATA 04 2025'!F190+'DATA 04 2025'!G190)/3</f>
        <v>0</v>
      </c>
    </row>
    <row r="191" spans="1:13" ht="15.75" customHeight="1" x14ac:dyDescent="0.2">
      <c r="A191" s="31" t="s">
        <v>1503</v>
      </c>
      <c r="B191" s="32" t="s">
        <v>620</v>
      </c>
      <c r="C191" s="36">
        <v>45784</v>
      </c>
      <c r="D191" s="32" t="s">
        <v>35</v>
      </c>
      <c r="E191" s="37" t="s">
        <v>1738</v>
      </c>
      <c r="F191" s="44"/>
      <c r="G191" s="32"/>
      <c r="H191" s="32"/>
      <c r="I191" s="32"/>
      <c r="J191" s="32"/>
      <c r="K191" s="32"/>
      <c r="L191" s="32"/>
      <c r="M191" s="33">
        <f>('DATA 04 2025'!C191+'DATA 04 2025'!F191+'DATA 04 2025'!G191)/3</f>
        <v>0</v>
      </c>
    </row>
    <row r="192" spans="1:13" ht="15.75" customHeight="1" x14ac:dyDescent="0.2">
      <c r="A192" s="31" t="s">
        <v>1503</v>
      </c>
      <c r="B192" s="32" t="s">
        <v>623</v>
      </c>
      <c r="C192" s="36">
        <v>45784</v>
      </c>
      <c r="D192" s="32" t="s">
        <v>35</v>
      </c>
      <c r="E192" s="37" t="s">
        <v>1739</v>
      </c>
      <c r="F192" s="44"/>
      <c r="G192" s="32"/>
      <c r="H192" s="32"/>
      <c r="I192" s="32"/>
      <c r="J192" s="32"/>
      <c r="K192" s="32"/>
      <c r="L192" s="32"/>
      <c r="M192" s="33">
        <f>('DATA 04 2025'!C192+'DATA 04 2025'!F192+'DATA 04 2025'!G192)/3</f>
        <v>0</v>
      </c>
    </row>
    <row r="193" spans="1:13" ht="15.75" customHeight="1" x14ac:dyDescent="0.2">
      <c r="A193" s="31" t="s">
        <v>1503</v>
      </c>
      <c r="B193" s="32" t="s">
        <v>625</v>
      </c>
      <c r="C193" s="36">
        <v>45784</v>
      </c>
      <c r="D193" s="32" t="s">
        <v>35</v>
      </c>
      <c r="E193" s="37" t="s">
        <v>1740</v>
      </c>
      <c r="F193" s="44"/>
      <c r="G193" s="32"/>
      <c r="H193" s="32"/>
      <c r="I193" s="32"/>
      <c r="J193" s="32"/>
      <c r="K193" s="32"/>
      <c r="L193" s="32"/>
      <c r="M193" s="33">
        <f>('DATA 04 2025'!C193+'DATA 04 2025'!F193+'DATA 04 2025'!G193)/3</f>
        <v>0</v>
      </c>
    </row>
    <row r="194" spans="1:13" ht="15.75" customHeight="1" x14ac:dyDescent="0.2">
      <c r="A194" s="31" t="s">
        <v>1503</v>
      </c>
      <c r="B194" s="32" t="s">
        <v>627</v>
      </c>
      <c r="C194" s="36">
        <v>45784</v>
      </c>
      <c r="D194" s="32" t="s">
        <v>35</v>
      </c>
      <c r="E194" s="37" t="s">
        <v>1741</v>
      </c>
      <c r="F194" s="44"/>
      <c r="G194" s="32"/>
      <c r="H194" s="32"/>
      <c r="I194" s="32"/>
      <c r="J194" s="32"/>
      <c r="K194" s="32"/>
      <c r="L194" s="32"/>
      <c r="M194" s="33">
        <f>('DATA 04 2025'!C194+'DATA 04 2025'!F194+'DATA 04 2025'!G194)/3</f>
        <v>0</v>
      </c>
    </row>
    <row r="195" spans="1:13" ht="15.75" customHeight="1" x14ac:dyDescent="0.2">
      <c r="A195" s="31" t="s">
        <v>1503</v>
      </c>
      <c r="B195" s="32" t="s">
        <v>630</v>
      </c>
      <c r="C195" s="36">
        <v>45784</v>
      </c>
      <c r="D195" s="32" t="s">
        <v>35</v>
      </c>
      <c r="E195" s="37" t="s">
        <v>1742</v>
      </c>
      <c r="F195" s="44"/>
      <c r="G195" s="32"/>
      <c r="H195" s="32"/>
      <c r="I195" s="32"/>
      <c r="J195" s="32"/>
      <c r="K195" s="32"/>
      <c r="L195" s="32"/>
      <c r="M195" s="33">
        <f>('DATA 04 2025'!C195+'DATA 04 2025'!F195+'DATA 04 2025'!G195)/3</f>
        <v>0</v>
      </c>
    </row>
    <row r="196" spans="1:13" ht="15.75" customHeight="1" x14ac:dyDescent="0.2">
      <c r="A196" s="31" t="s">
        <v>1503</v>
      </c>
      <c r="B196" s="32" t="s">
        <v>632</v>
      </c>
      <c r="C196" s="36">
        <v>45784</v>
      </c>
      <c r="D196" s="32" t="s">
        <v>35</v>
      </c>
      <c r="E196" s="37" t="s">
        <v>1743</v>
      </c>
      <c r="F196" s="44"/>
      <c r="G196" s="32"/>
      <c r="H196" s="32"/>
      <c r="I196" s="32"/>
      <c r="J196" s="32"/>
      <c r="K196" s="32"/>
      <c r="L196" s="32"/>
      <c r="M196" s="33">
        <f>('DATA 04 2025'!C196+'DATA 04 2025'!F196+'DATA 04 2025'!G196)/3</f>
        <v>0</v>
      </c>
    </row>
    <row r="197" spans="1:13" ht="15.75" customHeight="1" x14ac:dyDescent="0.2">
      <c r="A197" s="31" t="s">
        <v>1503</v>
      </c>
      <c r="B197" s="32" t="s">
        <v>634</v>
      </c>
      <c r="C197" s="36">
        <v>45790</v>
      </c>
      <c r="D197" s="32" t="s">
        <v>829</v>
      </c>
      <c r="E197" s="37" t="s">
        <v>1744</v>
      </c>
      <c r="F197" s="44"/>
      <c r="G197" s="32"/>
      <c r="H197" s="32"/>
      <c r="I197" s="32"/>
      <c r="J197" s="32"/>
      <c r="K197" s="32"/>
      <c r="L197" s="32"/>
      <c r="M197" s="33">
        <f>('DATA 04 2025'!C197+'DATA 04 2025'!F197+'DATA 04 2025'!G197)/3</f>
        <v>0</v>
      </c>
    </row>
    <row r="198" spans="1:13" ht="15.75" customHeight="1" x14ac:dyDescent="0.2">
      <c r="A198" s="31" t="s">
        <v>1503</v>
      </c>
      <c r="B198" s="32" t="s">
        <v>636</v>
      </c>
      <c r="C198" s="36">
        <v>45784</v>
      </c>
      <c r="D198" s="32" t="s">
        <v>35</v>
      </c>
      <c r="E198" s="37" t="s">
        <v>1745</v>
      </c>
      <c r="F198" s="44"/>
      <c r="G198" s="32"/>
      <c r="H198" s="32"/>
      <c r="I198" s="32"/>
      <c r="J198" s="32"/>
      <c r="K198" s="32"/>
      <c r="L198" s="32"/>
      <c r="M198" s="33">
        <f>('DATA 04 2025'!C198+'DATA 04 2025'!F198+'DATA 04 2025'!G198)/3</f>
        <v>0</v>
      </c>
    </row>
    <row r="199" spans="1:13" ht="15.75" customHeight="1" x14ac:dyDescent="0.2">
      <c r="A199" s="31" t="s">
        <v>1503</v>
      </c>
      <c r="B199" s="32" t="s">
        <v>638</v>
      </c>
      <c r="C199" s="36">
        <v>45784</v>
      </c>
      <c r="D199" s="32" t="s">
        <v>35</v>
      </c>
      <c r="E199" s="37" t="s">
        <v>1746</v>
      </c>
      <c r="F199" s="44"/>
      <c r="G199" s="32"/>
      <c r="H199" s="32"/>
      <c r="I199" s="32"/>
      <c r="J199" s="32"/>
      <c r="K199" s="32"/>
      <c r="L199" s="32"/>
      <c r="M199" s="33">
        <f>('DATA 04 2025'!C199+'DATA 04 2025'!F199+'DATA 04 2025'!G199)/3</f>
        <v>0</v>
      </c>
    </row>
    <row r="200" spans="1:13" ht="15.75" customHeight="1" x14ac:dyDescent="0.2">
      <c r="A200" s="31" t="s">
        <v>1503</v>
      </c>
      <c r="B200" s="32" t="s">
        <v>640</v>
      </c>
      <c r="C200" s="36">
        <v>45784</v>
      </c>
      <c r="D200" s="32" t="s">
        <v>35</v>
      </c>
      <c r="E200" s="37" t="s">
        <v>1747</v>
      </c>
      <c r="F200" s="44"/>
      <c r="G200" s="32"/>
      <c r="H200" s="32"/>
      <c r="I200" s="32"/>
      <c r="J200" s="32"/>
      <c r="K200" s="32"/>
      <c r="L200" s="32"/>
      <c r="M200" s="33">
        <f>('DATA 04 2025'!C200+'DATA 04 2025'!F200+'DATA 04 2025'!G200)/3</f>
        <v>0</v>
      </c>
    </row>
    <row r="201" spans="1:13" ht="15.75" customHeight="1" x14ac:dyDescent="0.2">
      <c r="A201" s="31" t="s">
        <v>1503</v>
      </c>
      <c r="B201" s="32" t="s">
        <v>642</v>
      </c>
      <c r="C201" s="36">
        <v>45784</v>
      </c>
      <c r="D201" s="32" t="s">
        <v>35</v>
      </c>
      <c r="E201" s="37" t="s">
        <v>1748</v>
      </c>
      <c r="F201" s="44"/>
      <c r="G201" s="32"/>
      <c r="H201" s="32"/>
      <c r="I201" s="32"/>
      <c r="J201" s="32"/>
      <c r="K201" s="32"/>
      <c r="L201" s="32"/>
      <c r="M201" s="33">
        <f>('DATA 04 2025'!C201+'DATA 04 2025'!F201+'DATA 04 2025'!G201)/3</f>
        <v>0</v>
      </c>
    </row>
    <row r="202" spans="1:13" ht="15.75" customHeight="1" x14ac:dyDescent="0.2">
      <c r="A202" s="31" t="s">
        <v>1503</v>
      </c>
      <c r="B202" s="32" t="s">
        <v>645</v>
      </c>
      <c r="C202" s="36">
        <v>45784</v>
      </c>
      <c r="D202" s="32" t="s">
        <v>35</v>
      </c>
      <c r="E202" s="37" t="s">
        <v>1749</v>
      </c>
      <c r="F202" s="44"/>
      <c r="G202" s="32"/>
      <c r="H202" s="32"/>
      <c r="I202" s="32"/>
      <c r="J202" s="32"/>
      <c r="K202" s="32"/>
      <c r="L202" s="32"/>
      <c r="M202" s="33">
        <f>('DATA 04 2025'!C202+'DATA 04 2025'!F202+'DATA 04 2025'!G202)/3</f>
        <v>0</v>
      </c>
    </row>
    <row r="203" spans="1:13" ht="15.75" customHeight="1" x14ac:dyDescent="0.2">
      <c r="A203" s="31" t="s">
        <v>1503</v>
      </c>
      <c r="B203" s="32" t="s">
        <v>647</v>
      </c>
      <c r="C203" s="36">
        <v>45784</v>
      </c>
      <c r="D203" s="32" t="s">
        <v>35</v>
      </c>
      <c r="E203" s="37" t="s">
        <v>1750</v>
      </c>
      <c r="F203" s="44">
        <v>45799</v>
      </c>
      <c r="G203" s="32" t="s">
        <v>17</v>
      </c>
      <c r="H203" s="32" t="s">
        <v>1751</v>
      </c>
      <c r="I203" s="32" t="s">
        <v>19</v>
      </c>
      <c r="J203" s="32" t="s">
        <v>20</v>
      </c>
      <c r="K203" s="32"/>
      <c r="L203" s="32"/>
      <c r="M203" s="33">
        <f>('DATA 04 2025'!C203+'DATA 04 2025'!F203+'DATA 04 2025'!G203)/3</f>
        <v>0.66666666666666663</v>
      </c>
    </row>
    <row r="204" spans="1:13" ht="15.75" customHeight="1" x14ac:dyDescent="0.2">
      <c r="A204" s="31" t="s">
        <v>1503</v>
      </c>
      <c r="B204" s="32" t="s">
        <v>649</v>
      </c>
      <c r="C204" s="36">
        <v>45784</v>
      </c>
      <c r="D204" s="32" t="s">
        <v>35</v>
      </c>
      <c r="E204" s="37" t="s">
        <v>1752</v>
      </c>
      <c r="F204" s="44"/>
      <c r="G204" s="32"/>
      <c r="H204" s="32"/>
      <c r="I204" s="32"/>
      <c r="J204" s="32"/>
      <c r="K204" s="32"/>
      <c r="L204" s="32"/>
      <c r="M204" s="33">
        <f>('DATA 04 2025'!C204+'DATA 04 2025'!F204+'DATA 04 2025'!G204)/3</f>
        <v>0</v>
      </c>
    </row>
    <row r="205" spans="1:13" ht="15.75" customHeight="1" x14ac:dyDescent="0.2">
      <c r="A205" s="31" t="s">
        <v>1503</v>
      </c>
      <c r="B205" s="32" t="s">
        <v>651</v>
      </c>
      <c r="C205" s="36">
        <v>45784</v>
      </c>
      <c r="D205" s="32" t="s">
        <v>35</v>
      </c>
      <c r="E205" s="37" t="s">
        <v>1753</v>
      </c>
      <c r="F205" s="44">
        <v>45947</v>
      </c>
      <c r="G205" s="32" t="s">
        <v>17</v>
      </c>
      <c r="H205" s="32" t="s">
        <v>1754</v>
      </c>
      <c r="I205" s="32"/>
      <c r="J205" s="32" t="s">
        <v>26</v>
      </c>
      <c r="K205" s="32"/>
      <c r="L205" s="32" t="s">
        <v>174</v>
      </c>
      <c r="M205" s="33">
        <f>('DATA 04 2025'!C205+'DATA 04 2025'!F205+'DATA 04 2025'!G205)/3</f>
        <v>0.5</v>
      </c>
    </row>
    <row r="206" spans="1:13" ht="15.75" customHeight="1" x14ac:dyDescent="0.2">
      <c r="A206" s="31" t="s">
        <v>1503</v>
      </c>
      <c r="B206" s="32" t="s">
        <v>653</v>
      </c>
      <c r="C206" s="36">
        <v>45784</v>
      </c>
      <c r="D206" s="32" t="s">
        <v>35</v>
      </c>
      <c r="E206" s="37" t="s">
        <v>1755</v>
      </c>
      <c r="F206" s="44">
        <v>45800</v>
      </c>
      <c r="G206" s="32" t="s">
        <v>17</v>
      </c>
      <c r="H206" s="32" t="s">
        <v>1756</v>
      </c>
      <c r="I206" s="32" t="s">
        <v>19</v>
      </c>
      <c r="J206" s="32" t="s">
        <v>20</v>
      </c>
      <c r="K206" s="32"/>
      <c r="L206" s="32"/>
      <c r="M206" s="33">
        <f>('DATA 04 2025'!C206+'DATA 04 2025'!F206+'DATA 04 2025'!G206)/3</f>
        <v>0.66666666666666663</v>
      </c>
    </row>
    <row r="207" spans="1:13" ht="15.75" customHeight="1" x14ac:dyDescent="0.2">
      <c r="A207" s="31" t="s">
        <v>1503</v>
      </c>
      <c r="B207" s="32" t="s">
        <v>655</v>
      </c>
      <c r="C207" s="36">
        <v>45784</v>
      </c>
      <c r="D207" s="32" t="s">
        <v>35</v>
      </c>
      <c r="E207" s="37" t="s">
        <v>1757</v>
      </c>
      <c r="F207" s="44"/>
      <c r="G207" s="32"/>
      <c r="H207" s="32"/>
      <c r="I207" s="32"/>
      <c r="J207" s="32"/>
      <c r="K207" s="32"/>
      <c r="L207" s="32"/>
      <c r="M207" s="33">
        <f>('DATA 04 2025'!C207+'DATA 04 2025'!F207+'DATA 04 2025'!G207)/3</f>
        <v>0</v>
      </c>
    </row>
    <row r="208" spans="1:13" ht="15.75" customHeight="1" x14ac:dyDescent="0.2">
      <c r="A208" s="31" t="s">
        <v>1503</v>
      </c>
      <c r="B208" s="32" t="s">
        <v>657</v>
      </c>
      <c r="C208" s="36">
        <v>45784</v>
      </c>
      <c r="D208" s="32" t="s">
        <v>35</v>
      </c>
      <c r="E208" s="37" t="s">
        <v>1758</v>
      </c>
      <c r="F208" s="44">
        <v>45804</v>
      </c>
      <c r="G208" s="32" t="s">
        <v>17</v>
      </c>
      <c r="H208" s="32" t="s">
        <v>1759</v>
      </c>
      <c r="I208" s="32" t="s">
        <v>19</v>
      </c>
      <c r="J208" s="32" t="s">
        <v>20</v>
      </c>
      <c r="K208" s="32"/>
      <c r="L208" s="32"/>
      <c r="M208" s="33">
        <f>('DATA 04 2025'!C208+'DATA 04 2025'!F208+'DATA 04 2025'!G208)/3</f>
        <v>0.66666666666666663</v>
      </c>
    </row>
    <row r="209" spans="1:13" ht="15.75" customHeight="1" x14ac:dyDescent="0.2">
      <c r="A209" s="31" t="s">
        <v>1503</v>
      </c>
      <c r="B209" s="32" t="s">
        <v>660</v>
      </c>
      <c r="C209" s="36">
        <v>45784</v>
      </c>
      <c r="D209" s="32" t="s">
        <v>35</v>
      </c>
      <c r="E209" s="37" t="s">
        <v>1760</v>
      </c>
      <c r="F209" s="44"/>
      <c r="G209" s="32"/>
      <c r="H209" s="32"/>
      <c r="I209" s="32"/>
      <c r="J209" s="32"/>
      <c r="K209" s="32"/>
      <c r="L209" s="32"/>
      <c r="M209" s="33">
        <f>('DATA 04 2025'!C209+'DATA 04 2025'!F209+'DATA 04 2025'!G209)/3</f>
        <v>0</v>
      </c>
    </row>
    <row r="210" spans="1:13" ht="15.75" customHeight="1" x14ac:dyDescent="0.2">
      <c r="A210" s="31" t="s">
        <v>1503</v>
      </c>
      <c r="B210" s="32" t="s">
        <v>662</v>
      </c>
      <c r="C210" s="36">
        <v>45784</v>
      </c>
      <c r="D210" s="32" t="s">
        <v>35</v>
      </c>
      <c r="E210" s="37" t="s">
        <v>1761</v>
      </c>
      <c r="F210" s="44"/>
      <c r="G210" s="32"/>
      <c r="H210" s="32"/>
      <c r="I210" s="32"/>
      <c r="J210" s="32"/>
      <c r="K210" s="32"/>
      <c r="L210" s="32"/>
      <c r="M210" s="33">
        <f>('DATA 04 2025'!C210+'DATA 04 2025'!F210+'DATA 04 2025'!G210)/3</f>
        <v>0</v>
      </c>
    </row>
    <row r="211" spans="1:13" ht="15.75" customHeight="1" x14ac:dyDescent="0.2">
      <c r="A211" s="31" t="s">
        <v>1503</v>
      </c>
      <c r="B211" s="32" t="s">
        <v>664</v>
      </c>
      <c r="C211" s="36">
        <v>45784</v>
      </c>
      <c r="D211" s="32" t="s">
        <v>35</v>
      </c>
      <c r="E211" s="37" t="s">
        <v>1762</v>
      </c>
      <c r="F211" s="44"/>
      <c r="G211" s="32"/>
      <c r="H211" s="32"/>
      <c r="I211" s="32"/>
      <c r="J211" s="32"/>
      <c r="K211" s="32"/>
      <c r="L211" s="32"/>
      <c r="M211" s="33">
        <f>('DATA 04 2025'!C211+'DATA 04 2025'!F211+'DATA 04 2025'!G211)/3</f>
        <v>0</v>
      </c>
    </row>
    <row r="212" spans="1:13" ht="15.75" customHeight="1" x14ac:dyDescent="0.2">
      <c r="A212" s="31" t="s">
        <v>1503</v>
      </c>
      <c r="B212" s="32" t="s">
        <v>667</v>
      </c>
      <c r="C212" s="36">
        <v>45784</v>
      </c>
      <c r="D212" s="32" t="s">
        <v>35</v>
      </c>
      <c r="E212" s="37" t="s">
        <v>1763</v>
      </c>
      <c r="F212" s="44"/>
      <c r="G212" s="32"/>
      <c r="H212" s="32"/>
      <c r="I212" s="32"/>
      <c r="J212" s="32"/>
      <c r="K212" s="32"/>
      <c r="L212" s="32"/>
      <c r="M212" s="33">
        <f>('DATA 04 2025'!C212+'DATA 04 2025'!F212+'DATA 04 2025'!G212)/3</f>
        <v>0</v>
      </c>
    </row>
    <row r="213" spans="1:13" ht="15.75" customHeight="1" x14ac:dyDescent="0.2">
      <c r="A213" s="31" t="s">
        <v>1503</v>
      </c>
      <c r="B213" s="32" t="s">
        <v>669</v>
      </c>
      <c r="C213" s="36">
        <v>45784</v>
      </c>
      <c r="D213" s="32" t="s">
        <v>35</v>
      </c>
      <c r="E213" s="37" t="s">
        <v>1764</v>
      </c>
      <c r="F213" s="44"/>
      <c r="G213" s="32"/>
      <c r="H213" s="32"/>
      <c r="I213" s="32"/>
      <c r="J213" s="32"/>
      <c r="K213" s="32"/>
      <c r="L213" s="32"/>
      <c r="M213" s="33">
        <f>('DATA 04 2025'!C213+'DATA 04 2025'!F213+'DATA 04 2025'!G213)/3</f>
        <v>0</v>
      </c>
    </row>
    <row r="214" spans="1:13" ht="15.75" customHeight="1" x14ac:dyDescent="0.2">
      <c r="A214" s="31" t="s">
        <v>1503</v>
      </c>
      <c r="B214" s="32" t="s">
        <v>671</v>
      </c>
      <c r="C214" s="36">
        <v>45784</v>
      </c>
      <c r="D214" s="32" t="s">
        <v>35</v>
      </c>
      <c r="E214" s="37" t="s">
        <v>1765</v>
      </c>
      <c r="F214" s="44"/>
      <c r="G214" s="32"/>
      <c r="H214" s="32"/>
      <c r="I214" s="32"/>
      <c r="J214" s="32"/>
      <c r="K214" s="32"/>
      <c r="L214" s="32"/>
      <c r="M214" s="33">
        <f>('DATA 04 2025'!C214+'DATA 04 2025'!F214+'DATA 04 2025'!G214)/3</f>
        <v>0</v>
      </c>
    </row>
    <row r="215" spans="1:13" ht="15.75" customHeight="1" x14ac:dyDescent="0.2">
      <c r="A215" s="31" t="s">
        <v>1503</v>
      </c>
      <c r="B215" s="35" t="s">
        <v>673</v>
      </c>
      <c r="C215" s="39">
        <v>45784</v>
      </c>
      <c r="D215" s="35" t="s">
        <v>35</v>
      </c>
      <c r="E215" s="40" t="s">
        <v>1766</v>
      </c>
      <c r="F215" s="46"/>
      <c r="G215" s="35"/>
      <c r="H215" s="35"/>
      <c r="I215" s="35"/>
      <c r="J215" s="35"/>
      <c r="K215" s="35"/>
      <c r="L215" s="35"/>
      <c r="M215" s="33">
        <f>('DATA 04 2025'!C215+'DATA 04 2025'!F215+'DATA 04 2025'!G215)/3</f>
        <v>0</v>
      </c>
    </row>
    <row r="216" spans="1:13" ht="15.75" customHeight="1" x14ac:dyDescent="0.2"/>
    <row r="217" spans="1:13" ht="15.75" customHeight="1" x14ac:dyDescent="0.2"/>
    <row r="218" spans="1:13" ht="15.75" customHeight="1" x14ac:dyDescent="0.2"/>
    <row r="219" spans="1:13" ht="15.75" customHeight="1" x14ac:dyDescent="0.2"/>
    <row r="220" spans="1:13" ht="15.75" customHeight="1" x14ac:dyDescent="0.2"/>
    <row r="221" spans="1:13" ht="15.75" customHeight="1" x14ac:dyDescent="0.2"/>
    <row r="222" spans="1:13" ht="15.75" customHeight="1" x14ac:dyDescent="0.2"/>
    <row r="223" spans="1:13" ht="15.75" customHeight="1" x14ac:dyDescent="0.2"/>
    <row r="224" spans="1:13"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tableParts count="1">
    <tablePart r:id="rId1"/>
  </tableParts>
  <extLst>
    <ext xmlns:x14="http://schemas.microsoft.com/office/spreadsheetml/2009/9/main" uri="{CCE6A557-97BC-4b89-ADB6-D9C93CAAB3DF}">
      <x14:dataValidations xmlns:xm="http://schemas.microsoft.com/office/excel/2006/main" count="4">
        <x14:dataValidation type="list" allowBlank="1" showErrorMessage="1" xr:uid="{00000000-0002-0000-0C00-000000000000}">
          <x14:formula1>
            <xm:f>'DATA 04 2025'!$J$27:$J$28</xm:f>
          </x14:formula1>
          <xm:sqref>I2:I215</xm:sqref>
        </x14:dataValidation>
        <x14:dataValidation type="list" allowBlank="1" showErrorMessage="1" xr:uid="{00000000-0002-0000-0C00-000001000000}">
          <x14:formula1>
            <xm:f>'DATA 04 2025'!$L$27:$L$29</xm:f>
          </x14:formula1>
          <xm:sqref>L2:L215</xm:sqref>
        </x14:dataValidation>
        <x14:dataValidation type="list" allowBlank="1" showErrorMessage="1" xr:uid="{00000000-0002-0000-0C00-000002000000}">
          <x14:formula1>
            <xm:f>'DATA 04 2025'!$K$27:$K$28</xm:f>
          </x14:formula1>
          <xm:sqref>J2:J215</xm:sqref>
        </x14:dataValidation>
        <x14:dataValidation type="list" allowBlank="1" showErrorMessage="1" xr:uid="{00000000-0002-0000-0C00-000003000000}">
          <x14:formula1>
            <xm:f>'DATA 04 2025'!$I$27:$I$28</xm:f>
          </x14:formula1>
          <xm:sqref>G2:G215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X1000"/>
  <sheetViews>
    <sheetView topLeftCell="M1" workbookViewId="0">
      <selection activeCell="U20" sqref="U20"/>
    </sheetView>
  </sheetViews>
  <sheetFormatPr baseColWidth="10" defaultColWidth="14.42578125" defaultRowHeight="15" customHeight="1" x14ac:dyDescent="0.25"/>
  <cols>
    <col min="1" max="1" width="15" customWidth="1"/>
    <col min="2" max="26" width="10.7109375" customWidth="1"/>
  </cols>
  <sheetData>
    <row r="1" spans="1:24" x14ac:dyDescent="0.25">
      <c r="A1" s="13" t="s">
        <v>107</v>
      </c>
      <c r="B1" s="1" t="s">
        <v>108</v>
      </c>
      <c r="C1" s="1" t="s">
        <v>109</v>
      </c>
      <c r="D1" s="1" t="s">
        <v>110</v>
      </c>
      <c r="E1" s="1" t="s">
        <v>111</v>
      </c>
      <c r="F1" s="1" t="s">
        <v>112</v>
      </c>
      <c r="G1" s="1" t="s">
        <v>113</v>
      </c>
      <c r="H1" s="1"/>
      <c r="S1" s="14" t="s">
        <v>114</v>
      </c>
      <c r="T1" s="14" t="s">
        <v>115</v>
      </c>
      <c r="U1" s="14" t="s">
        <v>116</v>
      </c>
      <c r="V1" s="14" t="s">
        <v>117</v>
      </c>
      <c r="W1" s="14" t="s">
        <v>118</v>
      </c>
      <c r="X1" s="14" t="s">
        <v>119</v>
      </c>
    </row>
    <row r="2" spans="1:24" ht="45" x14ac:dyDescent="0.25">
      <c r="A2" s="14">
        <f>IF(LEN('RNV 04 2025'!G2)&gt;0, 1, 0)</f>
        <v>1</v>
      </c>
      <c r="B2" s="14">
        <f>IF('RNV 04 2025'!J2="En tiempo",1,0)</f>
        <v>1</v>
      </c>
      <c r="C2" s="14">
        <f t="shared" ref="C2:C215" si="0">(A2+B2)/2</f>
        <v>1</v>
      </c>
      <c r="D2" s="14">
        <f>IF('RNV 04 2025'!G2="Acepta", 1, IF('RNV 04 2025'!G2="Rechaza", 0.5, IF(ISBLANK('RNV 04 2025'!G2), 0, )))</f>
        <v>1</v>
      </c>
      <c r="E2" s="14">
        <f>IF('RNV 04 2025'!I2="Se señala",1,0)</f>
        <v>1</v>
      </c>
      <c r="F2" s="14">
        <f t="shared" ref="F2:F215" si="1">(D2+E2)/2</f>
        <v>1</v>
      </c>
      <c r="G2" s="14">
        <f>IF('RNV 04 2025'!L2="Implementadas", 1, IF('RNV 04 2025'!L2="Parcialmente implementadas", 0.5, IF('RNV 04 2025'!L2="No implementadas", 0,"0" )))</f>
        <v>1</v>
      </c>
      <c r="S2" s="15" t="s">
        <v>120</v>
      </c>
      <c r="T2" s="14" t="s">
        <v>17</v>
      </c>
      <c r="U2" s="14" t="s">
        <v>30</v>
      </c>
      <c r="V2" s="15" t="s">
        <v>121</v>
      </c>
      <c r="W2" s="15" t="s">
        <v>122</v>
      </c>
      <c r="X2" s="15" t="s">
        <v>12</v>
      </c>
    </row>
    <row r="3" spans="1:24" x14ac:dyDescent="0.25">
      <c r="A3" s="14">
        <f>IF(LEN('RNV 04 2025'!G3)&gt;0, 1, 0)</f>
        <v>1</v>
      </c>
      <c r="B3" s="14">
        <f>IF('RNV 04 2025'!J3="En tiempo",1,0)</f>
        <v>0</v>
      </c>
      <c r="C3" s="14">
        <f t="shared" si="0"/>
        <v>0.5</v>
      </c>
      <c r="D3" s="14">
        <f>IF('RNV 04 2025'!G3="Acepta", 1, IF('RNV 04 2025'!G3="Rechaza", 0.5, IF(ISBLANK('RNV 04 2025'!G3), 0, )))</f>
        <v>1</v>
      </c>
      <c r="E3" s="14">
        <f>IF('RNV 04 2025'!I3="Se señala",1,0)</f>
        <v>1</v>
      </c>
      <c r="F3" s="14">
        <f t="shared" si="1"/>
        <v>1</v>
      </c>
      <c r="G3" s="14">
        <f>IF('RNV 04 2025'!L3="Implementadas", 1, IF('RNV 04 2025'!L3="Parcialmente implementadas", 0.5, IF('RNV 04 2025'!L3="No implementadas", 0,"0" )))</f>
        <v>0.5</v>
      </c>
      <c r="I3" s="14" t="s">
        <v>123</v>
      </c>
      <c r="J3" s="14" t="s">
        <v>124</v>
      </c>
      <c r="K3" s="14" t="s">
        <v>125</v>
      </c>
      <c r="L3" s="14" t="s">
        <v>126</v>
      </c>
      <c r="M3" s="14" t="s">
        <v>127</v>
      </c>
      <c r="N3" s="14" t="s">
        <v>128</v>
      </c>
      <c r="O3" s="14" t="s">
        <v>129</v>
      </c>
      <c r="P3" s="14" t="s">
        <v>130</v>
      </c>
    </row>
    <row r="4" spans="1:24" x14ac:dyDescent="0.25">
      <c r="A4" s="14">
        <f>IF(LEN('RNV 04 2025'!G4)&gt;0, 1, 0)</f>
        <v>1</v>
      </c>
      <c r="B4" s="14">
        <f>IF('RNV 04 2025'!J4="En tiempo",1,0)</f>
        <v>1</v>
      </c>
      <c r="C4" s="14">
        <f t="shared" si="0"/>
        <v>1</v>
      </c>
      <c r="D4" s="14">
        <f>IF('RNV 04 2025'!G4="Acepta", 1, IF('RNV 04 2025'!G4="Rechaza", 0.5, IF(ISBLANK('RNV 04 2025'!G4), 0, )))</f>
        <v>1</v>
      </c>
      <c r="E4" s="14">
        <f>IF('RNV 04 2025'!I4="Se señala",1,0)</f>
        <v>0</v>
      </c>
      <c r="F4" s="14">
        <f t="shared" si="1"/>
        <v>0.5</v>
      </c>
      <c r="G4" s="14">
        <f>IF('RNV 04 2025'!L4="Implementadas", 1, IF('RNV 04 2025'!L4="Parcialmente implementadas", 0.5, IF('RNV 04 2025'!L4="No implementadas", 0,"0" )))</f>
        <v>1</v>
      </c>
      <c r="I4" s="14">
        <f>COUNT('RNV 04 2025'!F2:'RNV 04 2025'!F215)</f>
        <v>50</v>
      </c>
      <c r="J4" s="26">
        <v>214</v>
      </c>
      <c r="K4" s="14">
        <f>COUNTIF('RNV 04 2025'!G:G,"Acepta")</f>
        <v>71</v>
      </c>
      <c r="L4" s="14">
        <f>COUNTIF('RNV 04 2025'!G:G,"Rechaza")</f>
        <v>5</v>
      </c>
      <c r="M4" s="14">
        <f>COUNTBLANK('RNV 04 2025'!G2:'RNV 04 2025'!G215)</f>
        <v>138</v>
      </c>
      <c r="N4" s="14">
        <f>COUNTIF('RNV 04 2025'!J:J,"En tiempo")</f>
        <v>55</v>
      </c>
      <c r="O4" s="14">
        <f t="array" ref="O4">COUNT(IF(LEN('RNV 04 2025'!J2:'RNV 04 2025'!J215)&gt;0,1))</f>
        <v>76</v>
      </c>
      <c r="P4" s="14">
        <f>COUNTIF('RNV 04 2025'!L2:'RNV 04 2025'!L215,"Implementadas")</f>
        <v>33</v>
      </c>
      <c r="S4" s="9">
        <f>O4/J4</f>
        <v>0.35514018691588783</v>
      </c>
      <c r="T4" s="9">
        <f>K4/J4</f>
        <v>0.33177570093457942</v>
      </c>
      <c r="U4" s="9">
        <f>L4/J4</f>
        <v>2.336448598130841E-2</v>
      </c>
      <c r="V4" s="9">
        <f>M4/J4</f>
        <v>0.64485981308411211</v>
      </c>
      <c r="W4" s="9">
        <f>N4/O4</f>
        <v>0.72368421052631582</v>
      </c>
      <c r="X4" s="9">
        <f>P4/K4</f>
        <v>0.46478873239436619</v>
      </c>
    </row>
    <row r="5" spans="1:24" x14ac:dyDescent="0.25">
      <c r="A5" s="14">
        <f>IF(LEN('RNV 04 2025'!G5)&gt;0, 1, 0)</f>
        <v>1</v>
      </c>
      <c r="B5" s="14">
        <f>IF('RNV 04 2025'!J5="En tiempo",1,0)</f>
        <v>1</v>
      </c>
      <c r="C5" s="14">
        <f t="shared" si="0"/>
        <v>1</v>
      </c>
      <c r="D5" s="14">
        <f>IF('RNV 04 2025'!G5="Acepta", 1, IF('RNV 04 2025'!G5="Rechaza", 0.5, IF(ISBLANK('RNV 04 2025'!G5), 0, )))</f>
        <v>1</v>
      </c>
      <c r="E5" s="14">
        <f>IF('RNV 04 2025'!I5="Se señala",1,0)</f>
        <v>1</v>
      </c>
      <c r="F5" s="14">
        <f t="shared" si="1"/>
        <v>1</v>
      </c>
      <c r="G5" s="14" t="str">
        <f>IF('RNV 04 2025'!L5="Implementadas", 1, IF('RNV 04 2025'!L5="Parcialmente implementadas", 0.5, IF('RNV 04 2025'!L5="No implementadas", 0,"0" )))</f>
        <v>0</v>
      </c>
    </row>
    <row r="6" spans="1:24" x14ac:dyDescent="0.25">
      <c r="A6" s="14">
        <f>IF(LEN('RNV 04 2025'!G6)&gt;0, 1, 0)</f>
        <v>1</v>
      </c>
      <c r="B6" s="14">
        <f>IF('RNV 04 2025'!J6="En tiempo",1,0)</f>
        <v>1</v>
      </c>
      <c r="C6" s="14">
        <f t="shared" si="0"/>
        <v>1</v>
      </c>
      <c r="D6" s="14">
        <f>IF('RNV 04 2025'!G6="Acepta", 1, IF('RNV 04 2025'!G6="Rechaza", 0.5, IF(ISBLANK('RNV 04 2025'!G6), 0, )))</f>
        <v>1</v>
      </c>
      <c r="E6" s="14">
        <f>IF('RNV 04 2025'!I6="Se señala",1,0)</f>
        <v>1</v>
      </c>
      <c r="F6" s="14">
        <f t="shared" si="1"/>
        <v>1</v>
      </c>
      <c r="G6" s="14">
        <f>IF('RNV 04 2025'!L6="Implementadas", 1, IF('RNV 04 2025'!L6="Parcialmente implementadas", 0.5, IF('RNV 04 2025'!L6="No implementadas", 0,"0" )))</f>
        <v>0.5</v>
      </c>
      <c r="S6" s="14">
        <v>1</v>
      </c>
      <c r="T6" s="14">
        <v>3</v>
      </c>
      <c r="U6" s="14">
        <v>4</v>
      </c>
      <c r="V6" s="14">
        <v>5</v>
      </c>
      <c r="W6" s="14">
        <v>2</v>
      </c>
    </row>
    <row r="7" spans="1:24" x14ac:dyDescent="0.25">
      <c r="A7" s="14">
        <f>IF(LEN('RNV 04 2025'!G7)&gt;0, 1, 0)</f>
        <v>0</v>
      </c>
      <c r="B7" s="14">
        <f>IF('RNV 04 2025'!J7="En tiempo",1,0)</f>
        <v>0</v>
      </c>
      <c r="C7" s="14">
        <f t="shared" si="0"/>
        <v>0</v>
      </c>
      <c r="D7" s="14">
        <f>IF('RNV 04 2025'!G7="Acepta", 1, IF('RNV 04 2025'!G7="Rechaza", 0.5, IF(ISBLANK('RNV 04 2025'!G7), 0, )))</f>
        <v>0</v>
      </c>
      <c r="E7" s="14">
        <f>IF('RNV 04 2025'!I7="Se señala",1,0)</f>
        <v>0</v>
      </c>
      <c r="F7" s="14">
        <f t="shared" si="1"/>
        <v>0</v>
      </c>
      <c r="G7" s="14" t="str">
        <f>IF('RNV 04 2025'!L7="Implementadas", 1, IF('RNV 04 2025'!L7="Parcialmente implementadas", 0.5, IF('RNV 04 2025'!L7="No implementadas", 0,"0" )))</f>
        <v>0</v>
      </c>
    </row>
    <row r="8" spans="1:24" x14ac:dyDescent="0.25">
      <c r="A8" s="14">
        <f>IF(LEN('RNV 04 2025'!G8)&gt;0, 1, 0)</f>
        <v>1</v>
      </c>
      <c r="B8" s="14">
        <f>IF('RNV 04 2025'!J8="En tiempo",1,0)</f>
        <v>1</v>
      </c>
      <c r="C8" s="14">
        <f t="shared" si="0"/>
        <v>1</v>
      </c>
      <c r="D8" s="14">
        <f>IF('RNV 04 2025'!G8="Acepta", 1, IF('RNV 04 2025'!G8="Rechaza", 0.5, IF(ISBLANK('RNV 04 2025'!G8), 0, )))</f>
        <v>1</v>
      </c>
      <c r="E8" s="14">
        <f>IF('RNV 04 2025'!I8="Se señala",1,0)</f>
        <v>1</v>
      </c>
      <c r="F8" s="14">
        <f t="shared" si="1"/>
        <v>1</v>
      </c>
      <c r="G8" s="14">
        <f>IF('RNV 04 2025'!L8="Implementadas", 1, IF('RNV 04 2025'!L8="Parcialmente implementadas", 0.5, IF('RNV 04 2025'!L8="No implementadas", 0,"0" )))</f>
        <v>1</v>
      </c>
    </row>
    <row r="9" spans="1:24" x14ac:dyDescent="0.25">
      <c r="A9" s="14">
        <f>IF(LEN('RNV 04 2025'!G9)&gt;0, 1, 0)</f>
        <v>0</v>
      </c>
      <c r="B9" s="14">
        <f>IF('RNV 04 2025'!J9="En tiempo",1,0)</f>
        <v>0</v>
      </c>
      <c r="C9" s="14">
        <f t="shared" si="0"/>
        <v>0</v>
      </c>
      <c r="D9" s="14">
        <f>IF('RNV 04 2025'!G9="Acepta", 1, IF('RNV 04 2025'!G9="Rechaza", 0.5, IF(ISBLANK('RNV 04 2025'!G9), 0, )))</f>
        <v>0</v>
      </c>
      <c r="E9" s="14">
        <f>IF('RNV 04 2025'!I9="Se señala",1,0)</f>
        <v>0</v>
      </c>
      <c r="F9" s="14">
        <f t="shared" si="1"/>
        <v>0</v>
      </c>
      <c r="G9" s="14" t="str">
        <f>IF('RNV 04 2025'!L9="Implementadas", 1, IF('RNV 04 2025'!L9="Parcialmente implementadas", 0.5, IF('RNV 04 2025'!L9="No implementadas", 0,"0" )))</f>
        <v>0</v>
      </c>
      <c r="I9" s="14" t="s">
        <v>107</v>
      </c>
      <c r="J9" s="14" t="s">
        <v>131</v>
      </c>
    </row>
    <row r="10" spans="1:24" x14ac:dyDescent="0.25">
      <c r="A10" s="14">
        <f>IF(LEN('RNV 04 2025'!G10)&gt;0, 1, 0)</f>
        <v>1</v>
      </c>
      <c r="B10" s="14">
        <f>IF('RNV 04 2025'!J10="En tiempo",1,0)</f>
        <v>1</v>
      </c>
      <c r="C10" s="14">
        <f t="shared" si="0"/>
        <v>1</v>
      </c>
      <c r="D10" s="14">
        <f>IF('RNV 04 2025'!G10="Acepta", 1, IF('RNV 04 2025'!G10="Rechaza", 0.5, IF(ISBLANK('RNV 04 2025'!G10), 0, )))</f>
        <v>1</v>
      </c>
      <c r="E10" s="14">
        <f>IF('RNV 04 2025'!I10="Se señala",1,0)</f>
        <v>1</v>
      </c>
      <c r="F10" s="14">
        <f t="shared" si="1"/>
        <v>1</v>
      </c>
      <c r="G10" s="14" t="str">
        <f>IF('RNV 04 2025'!L10="Implementadas", 1, IF('RNV 04 2025'!L10="Parcialmente implementadas", 0.5, IF('RNV 04 2025'!L10="No implementadas", 0,"0" )))</f>
        <v>0</v>
      </c>
      <c r="I10" s="14" t="s">
        <v>108</v>
      </c>
      <c r="J10" s="14" t="s">
        <v>9</v>
      </c>
    </row>
    <row r="11" spans="1:24" x14ac:dyDescent="0.25">
      <c r="A11" s="14">
        <f>IF(LEN('RNV 04 2025'!G11)&gt;0, 1, 0)</f>
        <v>1</v>
      </c>
      <c r="B11" s="14">
        <f>IF('RNV 04 2025'!J11="En tiempo",1,0)</f>
        <v>0</v>
      </c>
      <c r="C11" s="14">
        <f t="shared" si="0"/>
        <v>0.5</v>
      </c>
      <c r="D11" s="14">
        <f>IF('RNV 04 2025'!G11="Acepta", 1, IF('RNV 04 2025'!G11="Rechaza", 0.5, IF(ISBLANK('RNV 04 2025'!G11), 0, )))</f>
        <v>1</v>
      </c>
      <c r="E11" s="14">
        <f>IF('RNV 04 2025'!I11="Se señala",1,0)</f>
        <v>1</v>
      </c>
      <c r="F11" s="14">
        <f t="shared" si="1"/>
        <v>1</v>
      </c>
      <c r="G11" s="14" t="str">
        <f>IF('RNV 04 2025'!L11="Implementadas", 1, IF('RNV 04 2025'!L11="Parcialmente implementadas", 0.5, IF('RNV 04 2025'!L11="No implementadas", 0,"0" )))</f>
        <v>0</v>
      </c>
      <c r="I11" s="14" t="s">
        <v>109</v>
      </c>
      <c r="J11" s="14" t="s">
        <v>132</v>
      </c>
    </row>
    <row r="12" spans="1:24" x14ac:dyDescent="0.25">
      <c r="A12" s="14">
        <f>IF(LEN('RNV 04 2025'!G12)&gt;0, 1, 0)</f>
        <v>0</v>
      </c>
      <c r="B12" s="14">
        <f>IF('RNV 04 2025'!J12="En tiempo",1,0)</f>
        <v>0</v>
      </c>
      <c r="C12" s="14">
        <f t="shared" si="0"/>
        <v>0</v>
      </c>
      <c r="D12" s="14">
        <f>IF('RNV 04 2025'!G12="Acepta", 1, IF('RNV 04 2025'!G12="Rechaza", 0.5, IF(ISBLANK('RNV 04 2025'!G12), 0, )))</f>
        <v>0</v>
      </c>
      <c r="E12" s="14">
        <f>IF('RNV 04 2025'!I12="Se señala",1,0)</f>
        <v>0</v>
      </c>
      <c r="F12" s="14">
        <f t="shared" si="1"/>
        <v>0</v>
      </c>
      <c r="G12" s="14" t="str">
        <f>IF('RNV 04 2025'!L12="Implementadas", 1, IF('RNV 04 2025'!L12="Parcialmente implementadas", 0.5, IF('RNV 04 2025'!L12="No implementadas", 0,"0" )))</f>
        <v>0</v>
      </c>
      <c r="I12" s="14" t="s">
        <v>110</v>
      </c>
      <c r="J12" s="14" t="s">
        <v>133</v>
      </c>
    </row>
    <row r="13" spans="1:24" x14ac:dyDescent="0.25">
      <c r="A13" s="14">
        <f>IF(LEN('RNV 04 2025'!G13)&gt;0, 1, 0)</f>
        <v>0</v>
      </c>
      <c r="B13" s="14">
        <f>IF('RNV 04 2025'!J13="En tiempo",1,0)</f>
        <v>0</v>
      </c>
      <c r="C13" s="14">
        <f t="shared" si="0"/>
        <v>0</v>
      </c>
      <c r="D13" s="14">
        <f>IF('RNV 04 2025'!G13="Acepta", 1, IF('RNV 04 2025'!G13="Rechaza", 0.5, IF(ISBLANK('RNV 04 2025'!G13), 0, )))</f>
        <v>0</v>
      </c>
      <c r="E13" s="14">
        <f>IF('RNV 04 2025'!I13="Se señala",1,0)</f>
        <v>0</v>
      </c>
      <c r="F13" s="14">
        <f t="shared" si="1"/>
        <v>0</v>
      </c>
      <c r="G13" s="14" t="str">
        <f>IF('RNV 04 2025'!L13="Implementadas", 1, IF('RNV 04 2025'!L13="Parcialmente implementadas", 0.5, IF('RNV 04 2025'!L13="No implementadas", 0,"0" )))</f>
        <v>0</v>
      </c>
      <c r="I13" s="14" t="s">
        <v>134</v>
      </c>
      <c r="J13" s="14" t="s">
        <v>135</v>
      </c>
    </row>
    <row r="14" spans="1:24" x14ac:dyDescent="0.25">
      <c r="A14" s="14">
        <f>IF(LEN('RNV 04 2025'!G14)&gt;0, 1, 0)</f>
        <v>1</v>
      </c>
      <c r="B14" s="14">
        <f>IF('RNV 04 2025'!J14="En tiempo",1,0)</f>
        <v>1</v>
      </c>
      <c r="C14" s="14">
        <f t="shared" si="0"/>
        <v>1</v>
      </c>
      <c r="D14" s="14">
        <f>IF('RNV 04 2025'!G14="Acepta", 1, IF('RNV 04 2025'!G14="Rechaza", 0.5, IF(ISBLANK('RNV 04 2025'!G14), 0, )))</f>
        <v>1</v>
      </c>
      <c r="E14" s="14">
        <f>IF('RNV 04 2025'!I14="Se señala",1,0)</f>
        <v>1</v>
      </c>
      <c r="F14" s="14">
        <f t="shared" si="1"/>
        <v>1</v>
      </c>
      <c r="G14" s="14">
        <f>IF('RNV 04 2025'!L14="Implementadas", 1, IF('RNV 04 2025'!L14="Parcialmente implementadas", 0.5, IF('RNV 04 2025'!L14="No implementadas", 0,"0" )))</f>
        <v>0.5</v>
      </c>
      <c r="I14" s="14" t="s">
        <v>112</v>
      </c>
      <c r="J14" s="14" t="s">
        <v>6</v>
      </c>
    </row>
    <row r="15" spans="1:24" x14ac:dyDescent="0.25">
      <c r="A15" s="14">
        <f>IF(LEN('RNV 04 2025'!G15)&gt;0, 1, 0)</f>
        <v>1</v>
      </c>
      <c r="B15" s="14">
        <f>IF('RNV 04 2025'!J15="En tiempo",1,0)</f>
        <v>1</v>
      </c>
      <c r="C15" s="14">
        <f t="shared" si="0"/>
        <v>1</v>
      </c>
      <c r="D15" s="14">
        <f>IF('RNV 04 2025'!G15="Acepta", 1, IF('RNV 04 2025'!G15="Rechaza", 0.5, IF(ISBLANK('RNV 04 2025'!G15), 0, )))</f>
        <v>1</v>
      </c>
      <c r="E15" s="14">
        <f>IF('RNV 04 2025'!I15="Se señala",1,0)</f>
        <v>1</v>
      </c>
      <c r="F15" s="14">
        <f t="shared" si="1"/>
        <v>1</v>
      </c>
      <c r="G15" s="14">
        <f>IF('RNV 04 2025'!L15="Implementadas", 1, IF('RNV 04 2025'!L15="Parcialmente implementadas", 0.5, IF('RNV 04 2025'!L15="No implementadas", 0,"0" )))</f>
        <v>0.5</v>
      </c>
      <c r="I15" s="14" t="s">
        <v>113</v>
      </c>
      <c r="J15" s="14" t="s">
        <v>136</v>
      </c>
    </row>
    <row r="16" spans="1:24" x14ac:dyDescent="0.25">
      <c r="A16" s="14">
        <f>IF(LEN('RNV 04 2025'!G16)&gt;0, 1, 0)</f>
        <v>0</v>
      </c>
      <c r="B16" s="14">
        <f>IF('RNV 04 2025'!J16="En tiempo",1,0)</f>
        <v>0</v>
      </c>
      <c r="C16" s="14">
        <f t="shared" si="0"/>
        <v>0</v>
      </c>
      <c r="D16" s="14">
        <f>IF('RNV 04 2025'!G16="Acepta", 1, IF('RNV 04 2025'!G16="Rechaza", 0.5, IF(ISBLANK('RNV 04 2025'!G16), 0, )))</f>
        <v>0</v>
      </c>
      <c r="E16" s="14">
        <f>IF('RNV 04 2025'!I16="Se señala",1,0)</f>
        <v>0</v>
      </c>
      <c r="F16" s="14">
        <f t="shared" si="1"/>
        <v>0</v>
      </c>
      <c r="G16" s="14" t="str">
        <f>IF('RNV 04 2025'!L16="Implementadas", 1, IF('RNV 04 2025'!L16="Parcialmente implementadas", 0.5, IF('RNV 04 2025'!L16="No implementadas", 0,"0" )))</f>
        <v>0</v>
      </c>
    </row>
    <row r="17" spans="1:24" x14ac:dyDescent="0.25">
      <c r="A17" s="14">
        <f>IF(LEN('RNV 04 2025'!G17)&gt;0, 1, 0)</f>
        <v>1</v>
      </c>
      <c r="B17" s="14">
        <f>IF('RNV 04 2025'!J17="En tiempo",1,0)</f>
        <v>1</v>
      </c>
      <c r="C17" s="14">
        <f t="shared" si="0"/>
        <v>1</v>
      </c>
      <c r="D17" s="14">
        <f>IF('RNV 04 2025'!G17="Acepta", 1, IF('RNV 04 2025'!G17="Rechaza", 0.5, IF(ISBLANK('RNV 04 2025'!G17), 0, )))</f>
        <v>1</v>
      </c>
      <c r="E17" s="14">
        <f>IF('RNV 04 2025'!I17="Se señala",1,0)</f>
        <v>1</v>
      </c>
      <c r="F17" s="14">
        <f t="shared" si="1"/>
        <v>1</v>
      </c>
      <c r="G17" s="14">
        <f>IF('RNV 04 2025'!L17="Implementadas", 1, IF('RNV 04 2025'!L17="Parcialmente implementadas", 0.5, IF('RNV 04 2025'!L17="No implementadas", 0,"0" )))</f>
        <v>0.5</v>
      </c>
      <c r="I17" s="14" t="s">
        <v>123</v>
      </c>
      <c r="J17" s="14" t="s">
        <v>137</v>
      </c>
    </row>
    <row r="18" spans="1:24" x14ac:dyDescent="0.25">
      <c r="A18" s="14">
        <f>IF(LEN('RNV 04 2025'!G18)&gt;0, 1, 0)</f>
        <v>1</v>
      </c>
      <c r="B18" s="14">
        <f>IF('RNV 04 2025'!J18="En tiempo",1,0)</f>
        <v>0</v>
      </c>
      <c r="C18" s="14">
        <f t="shared" si="0"/>
        <v>0.5</v>
      </c>
      <c r="D18" s="14">
        <f>IF('RNV 04 2025'!G18="Acepta", 1, IF('RNV 04 2025'!G18="Rechaza", 0.5, IF(ISBLANK('RNV 04 2025'!G18), 0, )))</f>
        <v>1</v>
      </c>
      <c r="E18" s="14">
        <f>IF('RNV 04 2025'!I18="Se señala",1,0)</f>
        <v>1</v>
      </c>
      <c r="F18" s="14">
        <f t="shared" si="1"/>
        <v>1</v>
      </c>
      <c r="G18" s="14">
        <f>IF('RNV 04 2025'!L18="Implementadas", 1, IF('RNV 04 2025'!L18="Parcialmente implementadas", 0.5, IF('RNV 04 2025'!L18="No implementadas", 0,"0" )))</f>
        <v>1</v>
      </c>
      <c r="I18" s="14" t="s">
        <v>124</v>
      </c>
      <c r="J18" s="14" t="s">
        <v>138</v>
      </c>
    </row>
    <row r="19" spans="1:24" x14ac:dyDescent="0.25">
      <c r="A19" s="14">
        <f>IF(LEN('RNV 04 2025'!G19)&gt;0, 1, 0)</f>
        <v>1</v>
      </c>
      <c r="B19" s="14">
        <f>IF('RNV 04 2025'!J19="En tiempo",1,0)</f>
        <v>1</v>
      </c>
      <c r="C19" s="14">
        <f t="shared" si="0"/>
        <v>1</v>
      </c>
      <c r="D19" s="14">
        <f>IF('RNV 04 2025'!G19="Acepta", 1, IF('RNV 04 2025'!G19="Rechaza", 0.5, IF(ISBLANK('RNV 04 2025'!G19), 0, )))</f>
        <v>1</v>
      </c>
      <c r="E19" s="14">
        <f>IF('RNV 04 2025'!I19="Se señala",1,0)</f>
        <v>1</v>
      </c>
      <c r="F19" s="14">
        <f t="shared" si="1"/>
        <v>1</v>
      </c>
      <c r="G19" s="14">
        <f>IF('RNV 04 2025'!L19="Implementadas", 1, IF('RNV 04 2025'!L19="Parcialmente implementadas", 0.5, IF('RNV 04 2025'!L19="No implementadas", 0,"0" )))</f>
        <v>1</v>
      </c>
      <c r="I19" s="14" t="s">
        <v>125</v>
      </c>
      <c r="J19" s="14" t="s">
        <v>139</v>
      </c>
    </row>
    <row r="20" spans="1:24" x14ac:dyDescent="0.25">
      <c r="A20" s="14">
        <f>IF(LEN('RNV 04 2025'!G20)&gt;0, 1, 0)</f>
        <v>1</v>
      </c>
      <c r="B20" s="14">
        <f>IF('RNV 04 2025'!J20="En tiempo",1,0)</f>
        <v>1</v>
      </c>
      <c r="C20" s="14">
        <f t="shared" si="0"/>
        <v>1</v>
      </c>
      <c r="D20" s="14">
        <f>IF('RNV 04 2025'!G20="Acepta", 1, IF('RNV 04 2025'!G20="Rechaza", 0.5, IF(ISBLANK('RNV 04 2025'!G20), 0, )))</f>
        <v>1</v>
      </c>
      <c r="E20" s="14">
        <f>IF('RNV 04 2025'!I20="Se señala",1,0)</f>
        <v>1</v>
      </c>
      <c r="F20" s="14">
        <f t="shared" si="1"/>
        <v>1</v>
      </c>
      <c r="G20" s="14" t="str">
        <f>IF('RNV 04 2025'!L20="Implementadas", 1, IF('RNV 04 2025'!L20="Parcialmente implementadas", 0.5, IF('RNV 04 2025'!L20="No implementadas", 0,"0" )))</f>
        <v>0</v>
      </c>
      <c r="I20" s="14" t="s">
        <v>126</v>
      </c>
      <c r="J20" s="14" t="s">
        <v>140</v>
      </c>
    </row>
    <row r="21" spans="1:24" ht="15.75" customHeight="1" x14ac:dyDescent="0.25">
      <c r="A21" s="14">
        <f>IF(LEN('RNV 04 2025'!G21)&gt;0, 1, 0)</f>
        <v>1</v>
      </c>
      <c r="B21" s="14">
        <f>IF('RNV 04 2025'!J21="En tiempo",1,0)</f>
        <v>0</v>
      </c>
      <c r="C21" s="14">
        <f t="shared" si="0"/>
        <v>0.5</v>
      </c>
      <c r="D21" s="14">
        <f>IF('RNV 04 2025'!G21="Acepta", 1, IF('RNV 04 2025'!G21="Rechaza", 0.5, IF(ISBLANK('RNV 04 2025'!G21), 0, )))</f>
        <v>0.5</v>
      </c>
      <c r="E21" s="14">
        <f>IF('RNV 04 2025'!I21="Se señala",1,0)</f>
        <v>1</v>
      </c>
      <c r="F21" s="14">
        <f t="shared" si="1"/>
        <v>0.75</v>
      </c>
      <c r="G21" s="14">
        <f>IF('RNV 04 2025'!L21="Implementadas", 1, IF('RNV 04 2025'!L21="Parcialmente implementadas", 0.5, IF('RNV 04 2025'!L21="No implementadas", 0,"0" )))</f>
        <v>0</v>
      </c>
      <c r="I21" s="14" t="s">
        <v>127</v>
      </c>
      <c r="J21" s="14" t="s">
        <v>141</v>
      </c>
    </row>
    <row r="22" spans="1:24" ht="15.75" customHeight="1" x14ac:dyDescent="0.25">
      <c r="A22" s="14">
        <f>IF(LEN('RNV 04 2025'!G22)&gt;0, 1, 0)</f>
        <v>0</v>
      </c>
      <c r="B22" s="14">
        <f>IF('RNV 04 2025'!J22="En tiempo",1,0)</f>
        <v>0</v>
      </c>
      <c r="C22" s="14">
        <f t="shared" si="0"/>
        <v>0</v>
      </c>
      <c r="D22" s="14">
        <f>IF('RNV 04 2025'!G22="Acepta", 1, IF('RNV 04 2025'!G22="Rechaza", 0.5, IF(ISBLANK('RNV 04 2025'!G22), 0, )))</f>
        <v>0</v>
      </c>
      <c r="E22" s="14">
        <f>IF('RNV 04 2025'!I22="Se señala",1,0)</f>
        <v>0</v>
      </c>
      <c r="F22" s="14">
        <f t="shared" si="1"/>
        <v>0</v>
      </c>
      <c r="G22" s="14" t="str">
        <f>IF('RNV 04 2025'!L22="Implementadas", 1, IF('RNV 04 2025'!L22="Parcialmente implementadas", 0.5, IF('RNV 04 2025'!L22="No implementadas", 0,"0" )))</f>
        <v>0</v>
      </c>
      <c r="I22" s="14" t="s">
        <v>128</v>
      </c>
      <c r="J22" s="14" t="s">
        <v>142</v>
      </c>
    </row>
    <row r="23" spans="1:24" ht="15.75" customHeight="1" x14ac:dyDescent="0.25">
      <c r="A23" s="14">
        <f>IF(LEN('RNV 04 2025'!G23)&gt;0, 1, 0)</f>
        <v>1</v>
      </c>
      <c r="B23" s="14">
        <f>IF('RNV 04 2025'!J23="En tiempo",1,0)</f>
        <v>1</v>
      </c>
      <c r="C23" s="14">
        <f t="shared" si="0"/>
        <v>1</v>
      </c>
      <c r="D23" s="14">
        <f>IF('RNV 04 2025'!G23="Acepta", 1, IF('RNV 04 2025'!G23="Rechaza", 0.5, IF(ISBLANK('RNV 04 2025'!G23), 0, )))</f>
        <v>1</v>
      </c>
      <c r="E23" s="14">
        <f>IF('RNV 04 2025'!I23="Se señala",1,0)</f>
        <v>1</v>
      </c>
      <c r="F23" s="14">
        <f t="shared" si="1"/>
        <v>1</v>
      </c>
      <c r="G23" s="14" t="str">
        <f>IF('RNV 04 2025'!L23="Implementadas", 1, IF('RNV 04 2025'!L23="Parcialmente implementadas", 0.5, IF('RNV 04 2025'!L23="No implementadas", 0,"0" )))</f>
        <v>0</v>
      </c>
      <c r="I23" s="14" t="s">
        <v>129</v>
      </c>
      <c r="J23" s="14" t="s">
        <v>143</v>
      </c>
    </row>
    <row r="24" spans="1:24" ht="15.75" customHeight="1" x14ac:dyDescent="0.25">
      <c r="A24" s="14">
        <f>IF(LEN('RNV 04 2025'!G24)&gt;0, 1, 0)</f>
        <v>1</v>
      </c>
      <c r="B24" s="14">
        <f>IF('RNV 04 2025'!J24="En tiempo",1,0)</f>
        <v>1</v>
      </c>
      <c r="C24" s="14">
        <f t="shared" si="0"/>
        <v>1</v>
      </c>
      <c r="D24" s="14">
        <f>IF('RNV 04 2025'!G24="Acepta", 1, IF('RNV 04 2025'!G24="Rechaza", 0.5, IF(ISBLANK('RNV 04 2025'!G24), 0, )))</f>
        <v>1</v>
      </c>
      <c r="E24" s="14">
        <f>IF('RNV 04 2025'!I24="Se señala",1,0)</f>
        <v>1</v>
      </c>
      <c r="F24" s="14">
        <f t="shared" si="1"/>
        <v>1</v>
      </c>
      <c r="G24" s="14">
        <f>IF('RNV 04 2025'!L24="Implementadas", 1, IF('RNV 04 2025'!L24="Parcialmente implementadas", 0.5, IF('RNV 04 2025'!L24="No implementadas", 0,"0" )))</f>
        <v>1</v>
      </c>
      <c r="I24" s="14" t="s">
        <v>130</v>
      </c>
      <c r="J24" s="14" t="s">
        <v>144</v>
      </c>
    </row>
    <row r="25" spans="1:24" ht="15.75" customHeight="1" x14ac:dyDescent="0.25">
      <c r="A25" s="14">
        <f>IF(LEN('RNV 04 2025'!G25)&gt;0, 1, 0)</f>
        <v>0</v>
      </c>
      <c r="B25" s="14">
        <f>IF('RNV 04 2025'!J25="En tiempo",1,0)</f>
        <v>0</v>
      </c>
      <c r="C25" s="14">
        <f t="shared" si="0"/>
        <v>0</v>
      </c>
      <c r="D25" s="14">
        <f>IF('RNV 04 2025'!G25="Acepta", 1, IF('RNV 04 2025'!G25="Rechaza", 0.5, IF(ISBLANK('RNV 04 2025'!G25), 0, )))</f>
        <v>0</v>
      </c>
      <c r="E25" s="14">
        <f>IF('RNV 04 2025'!I25="Se señala",1,0)</f>
        <v>0</v>
      </c>
      <c r="F25" s="14">
        <f t="shared" si="1"/>
        <v>0</v>
      </c>
      <c r="G25" s="14" t="str">
        <f>IF('RNV 04 2025'!L25="Implementadas", 1, IF('RNV 04 2025'!L25="Parcialmente implementadas", 0.5, IF('RNV 04 2025'!L25="No implementadas", 0,"0" )))</f>
        <v>0</v>
      </c>
    </row>
    <row r="26" spans="1:24" ht="15.75" customHeight="1" x14ac:dyDescent="0.25">
      <c r="A26" s="14">
        <f>IF(LEN('RNV 04 2025'!G26)&gt;0, 1, 0)</f>
        <v>1</v>
      </c>
      <c r="B26" s="14">
        <f>IF('RNV 04 2025'!J26="En tiempo",1,0)</f>
        <v>1</v>
      </c>
      <c r="C26" s="14">
        <f t="shared" si="0"/>
        <v>1</v>
      </c>
      <c r="D26" s="14">
        <f>IF('RNV 04 2025'!G26="Acepta", 1, IF('RNV 04 2025'!G26="Rechaza", 0.5, IF(ISBLANK('RNV 04 2025'!G26), 0, )))</f>
        <v>1</v>
      </c>
      <c r="E26" s="14">
        <f>IF('RNV 04 2025'!I26="Se señala",1,0)</f>
        <v>1</v>
      </c>
      <c r="F26" s="14">
        <f t="shared" si="1"/>
        <v>1</v>
      </c>
      <c r="G26" s="14" t="str">
        <f>IF('RNV 04 2025'!L26="Implementadas", 1, IF('RNV 04 2025'!L26="Parcialmente implementadas", 0.5, IF('RNV 04 2025'!L26="No implementadas", 0,"0" )))</f>
        <v>0</v>
      </c>
    </row>
    <row r="27" spans="1:24" ht="15.75" customHeight="1" x14ac:dyDescent="0.25">
      <c r="A27" s="14">
        <f>IF(LEN('RNV 04 2025'!G27)&gt;0, 1, 0)</f>
        <v>0</v>
      </c>
      <c r="B27" s="14">
        <f>IF('RNV 04 2025'!J27="En tiempo",1,0)</f>
        <v>0</v>
      </c>
      <c r="C27" s="14">
        <f t="shared" si="0"/>
        <v>0</v>
      </c>
      <c r="D27" s="14">
        <f>IF('RNV 04 2025'!G27="Acepta", 1, IF('RNV 04 2025'!G27="Rechaza", 0.5, IF(ISBLANK('RNV 04 2025'!G27), 0, )))</f>
        <v>0</v>
      </c>
      <c r="E27" s="14">
        <f>IF('RNV 04 2025'!I27="Se señala",1,0)</f>
        <v>0</v>
      </c>
      <c r="F27" s="14">
        <f t="shared" si="1"/>
        <v>0</v>
      </c>
      <c r="G27" s="14" t="str">
        <f>IF('RNV 04 2025'!L27="Implementadas", 1, IF('RNV 04 2025'!L27="Parcialmente implementadas", 0.5, IF('RNV 04 2025'!L27="No implementadas", 0,"0" )))</f>
        <v>0</v>
      </c>
      <c r="I27" s="14" t="s">
        <v>17</v>
      </c>
      <c r="J27" s="14" t="s">
        <v>19</v>
      </c>
      <c r="K27" s="14" t="s">
        <v>20</v>
      </c>
      <c r="L27" s="14" t="s">
        <v>33</v>
      </c>
    </row>
    <row r="28" spans="1:24" ht="15.75" customHeight="1" x14ac:dyDescent="0.25">
      <c r="A28" s="14">
        <f>IF(LEN('RNV 04 2025'!G28)&gt;0, 1, 0)</f>
        <v>0</v>
      </c>
      <c r="B28" s="14">
        <f>IF('RNV 04 2025'!J28="En tiempo",1,0)</f>
        <v>0</v>
      </c>
      <c r="C28" s="14">
        <f t="shared" si="0"/>
        <v>0</v>
      </c>
      <c r="D28" s="14">
        <f>IF('RNV 04 2025'!G28="Acepta", 1, IF('RNV 04 2025'!G28="Rechaza", 0.5, IF(ISBLANK('RNV 04 2025'!G28), 0, )))</f>
        <v>0</v>
      </c>
      <c r="E28" s="14">
        <f>IF('RNV 04 2025'!I28="Se señala",1,0)</f>
        <v>0</v>
      </c>
      <c r="F28" s="14">
        <f t="shared" si="1"/>
        <v>0</v>
      </c>
      <c r="G28" s="14" t="str">
        <f>IF('RNV 04 2025'!L28="Implementadas", 1, IF('RNV 04 2025'!L28="Parcialmente implementadas", 0.5, IF('RNV 04 2025'!L28="No implementadas", 0,"0" )))</f>
        <v>0</v>
      </c>
      <c r="I28" s="14" t="s">
        <v>30</v>
      </c>
      <c r="J28" s="14" t="s">
        <v>32</v>
      </c>
      <c r="K28" s="14" t="s">
        <v>26</v>
      </c>
      <c r="L28" s="14" t="s">
        <v>21</v>
      </c>
    </row>
    <row r="29" spans="1:24" ht="15.75" customHeight="1" x14ac:dyDescent="0.25">
      <c r="A29" s="14">
        <f>IF(LEN('RNV 04 2025'!G29)&gt;0, 1, 0)</f>
        <v>1</v>
      </c>
      <c r="B29" s="14">
        <f>IF('RNV 04 2025'!J29="En tiempo",1,0)</f>
        <v>1</v>
      </c>
      <c r="C29" s="14">
        <f t="shared" si="0"/>
        <v>1</v>
      </c>
      <c r="D29" s="14">
        <f>IF('RNV 04 2025'!G29="Acepta", 1, IF('RNV 04 2025'!G29="Rechaza", 0.5, IF(ISBLANK('RNV 04 2025'!G29), 0, )))</f>
        <v>1</v>
      </c>
      <c r="E29" s="14">
        <f>IF('RNV 04 2025'!I29="Se señala",1,0)</f>
        <v>1</v>
      </c>
      <c r="F29" s="14">
        <f t="shared" si="1"/>
        <v>1</v>
      </c>
      <c r="G29" s="14" t="str">
        <f>IF('RNV 04 2025'!L29="Implementadas", 1, IF('RNV 04 2025'!L29="Parcialmente implementadas", 0.5, IF('RNV 04 2025'!L29="No implementadas", 0,"0" )))</f>
        <v>0</v>
      </c>
      <c r="L29" s="14" t="s">
        <v>174</v>
      </c>
    </row>
    <row r="30" spans="1:24" ht="15.75" customHeight="1" x14ac:dyDescent="0.25">
      <c r="A30" s="14">
        <f>IF(LEN('RNV 04 2025'!G30)&gt;0, 1, 0)</f>
        <v>1</v>
      </c>
      <c r="B30" s="14">
        <f>IF('RNV 04 2025'!J30="En tiempo",1,0)</f>
        <v>1</v>
      </c>
      <c r="C30" s="14">
        <f t="shared" si="0"/>
        <v>1</v>
      </c>
      <c r="D30" s="14">
        <f>IF('RNV 04 2025'!G30="Acepta", 1, IF('RNV 04 2025'!G30="Rechaza", 0.5, IF(ISBLANK('RNV 04 2025'!G30), 0, )))</f>
        <v>1</v>
      </c>
      <c r="E30" s="14">
        <f>IF('RNV 04 2025'!I30="Se señala",1,0)</f>
        <v>1</v>
      </c>
      <c r="F30" s="14">
        <f t="shared" si="1"/>
        <v>1</v>
      </c>
      <c r="G30" s="14">
        <f>IF('RNV 04 2025'!L30="Implementadas", 1, IF('RNV 04 2025'!L30="Parcialmente implementadas", 0.5, IF('RNV 04 2025'!L30="No implementadas", 0,"0" )))</f>
        <v>0.5</v>
      </c>
      <c r="S30" s="9"/>
      <c r="T30" s="9"/>
      <c r="U30" s="9"/>
      <c r="V30" s="9"/>
      <c r="W30" s="9"/>
      <c r="X30" s="9"/>
    </row>
    <row r="31" spans="1:24" ht="15.75" customHeight="1" x14ac:dyDescent="0.25">
      <c r="A31" s="14">
        <f>IF(LEN('RNV 04 2025'!G31)&gt;0, 1, 0)</f>
        <v>1</v>
      </c>
      <c r="B31" s="14">
        <f>IF('RNV 04 2025'!J31="En tiempo",1,0)</f>
        <v>1</v>
      </c>
      <c r="C31" s="14">
        <f t="shared" si="0"/>
        <v>1</v>
      </c>
      <c r="D31" s="14">
        <f>IF('RNV 04 2025'!G31="Acepta", 1, IF('RNV 04 2025'!G31="Rechaza", 0.5, IF(ISBLANK('RNV 04 2025'!G31), 0, )))</f>
        <v>1</v>
      </c>
      <c r="E31" s="14">
        <f>IF('RNV 04 2025'!I31="Se señala",1,0)</f>
        <v>1</v>
      </c>
      <c r="F31" s="14">
        <f t="shared" si="1"/>
        <v>1</v>
      </c>
      <c r="G31" s="14" t="str">
        <f>IF('RNV 04 2025'!L31="Implementadas", 1, IF('RNV 04 2025'!L31="Parcialmente implementadas", 0.5, IF('RNV 04 2025'!L31="No implementadas", 0,"0" )))</f>
        <v>0</v>
      </c>
    </row>
    <row r="32" spans="1:24" ht="15.75" customHeight="1" x14ac:dyDescent="0.25">
      <c r="A32" s="14">
        <f>IF(LEN('RNV 04 2025'!G32)&gt;0, 1, 0)</f>
        <v>0</v>
      </c>
      <c r="B32" s="14">
        <f>IF('RNV 04 2025'!J32="En tiempo",1,0)</f>
        <v>0</v>
      </c>
      <c r="C32" s="14">
        <f t="shared" si="0"/>
        <v>0</v>
      </c>
      <c r="D32" s="14">
        <f>IF('RNV 04 2025'!G32="Acepta", 1, IF('RNV 04 2025'!G32="Rechaza", 0.5, IF(ISBLANK('RNV 04 2025'!G32), 0, )))</f>
        <v>0</v>
      </c>
      <c r="E32" s="14">
        <f>IF('RNV 04 2025'!I32="Se señala",1,0)</f>
        <v>0</v>
      </c>
      <c r="F32" s="14">
        <f t="shared" si="1"/>
        <v>0</v>
      </c>
      <c r="G32" s="14" t="str">
        <f>IF('RNV 04 2025'!L32="Implementadas", 1, IF('RNV 04 2025'!L32="Parcialmente implementadas", 0.5, IF('RNV 04 2025'!L32="No implementadas", 0,"0" )))</f>
        <v>0</v>
      </c>
    </row>
    <row r="33" spans="1:7" ht="15.75" customHeight="1" x14ac:dyDescent="0.25">
      <c r="A33" s="14">
        <f>IF(LEN('RNV 04 2025'!G33)&gt;0, 1, 0)</f>
        <v>1</v>
      </c>
      <c r="B33" s="14">
        <f>IF('RNV 04 2025'!J33="En tiempo",1,0)</f>
        <v>1</v>
      </c>
      <c r="C33" s="14">
        <f t="shared" si="0"/>
        <v>1</v>
      </c>
      <c r="D33" s="14">
        <f>IF('RNV 04 2025'!G33="Acepta", 1, IF('RNV 04 2025'!G33="Rechaza", 0.5, IF(ISBLANK('RNV 04 2025'!G33), 0, )))</f>
        <v>1</v>
      </c>
      <c r="E33" s="14">
        <f>IF('RNV 04 2025'!I33="Se señala",1,0)</f>
        <v>1</v>
      </c>
      <c r="F33" s="14">
        <f t="shared" si="1"/>
        <v>1</v>
      </c>
      <c r="G33" s="14">
        <f>IF('RNV 04 2025'!L33="Implementadas", 1, IF('RNV 04 2025'!L33="Parcialmente implementadas", 0.5, IF('RNV 04 2025'!L33="No implementadas", 0,"0" )))</f>
        <v>1</v>
      </c>
    </row>
    <row r="34" spans="1:7" ht="15.75" customHeight="1" x14ac:dyDescent="0.25">
      <c r="A34" s="14">
        <f>IF(LEN('RNV 04 2025'!G34)&gt;0, 1, 0)</f>
        <v>1</v>
      </c>
      <c r="B34" s="14">
        <f>IF('RNV 04 2025'!J34="En tiempo",1,0)</f>
        <v>0</v>
      </c>
      <c r="C34" s="14">
        <f t="shared" si="0"/>
        <v>0.5</v>
      </c>
      <c r="D34" s="14">
        <f>IF('RNV 04 2025'!G34="Acepta", 1, IF('RNV 04 2025'!G34="Rechaza", 0.5, IF(ISBLANK('RNV 04 2025'!G34), 0, )))</f>
        <v>1</v>
      </c>
      <c r="E34" s="14">
        <f>IF('RNV 04 2025'!I34="Se señala",1,0)</f>
        <v>1</v>
      </c>
      <c r="F34" s="14">
        <f t="shared" si="1"/>
        <v>1</v>
      </c>
      <c r="G34" s="14" t="str">
        <f>IF('RNV 04 2025'!L34="Implementadas", 1, IF('RNV 04 2025'!L34="Parcialmente implementadas", 0.5, IF('RNV 04 2025'!L34="No implementadas", 0,"0" )))</f>
        <v>0</v>
      </c>
    </row>
    <row r="35" spans="1:7" ht="15.75" customHeight="1" x14ac:dyDescent="0.25">
      <c r="A35" s="14">
        <f>IF(LEN('RNV 04 2025'!G35)&gt;0, 1, 0)</f>
        <v>1</v>
      </c>
      <c r="B35" s="14">
        <f>IF('RNV 04 2025'!J35="En tiempo",1,0)</f>
        <v>1</v>
      </c>
      <c r="C35" s="14">
        <f t="shared" si="0"/>
        <v>1</v>
      </c>
      <c r="D35" s="14">
        <f>IF('RNV 04 2025'!G35="Acepta", 1, IF('RNV 04 2025'!G35="Rechaza", 0.5, IF(ISBLANK('RNV 04 2025'!G35), 0, )))</f>
        <v>1</v>
      </c>
      <c r="E35" s="14">
        <f>IF('RNV 04 2025'!I35="Se señala",1,0)</f>
        <v>1</v>
      </c>
      <c r="F35" s="14">
        <f t="shared" si="1"/>
        <v>1</v>
      </c>
      <c r="G35" s="14">
        <f>IF('RNV 04 2025'!L35="Implementadas", 1, IF('RNV 04 2025'!L35="Parcialmente implementadas", 0.5, IF('RNV 04 2025'!L35="No implementadas", 0,"0" )))</f>
        <v>1</v>
      </c>
    </row>
    <row r="36" spans="1:7" ht="15.75" customHeight="1" x14ac:dyDescent="0.25">
      <c r="A36" s="14">
        <f>IF(LEN('RNV 04 2025'!G36)&gt;0, 1, 0)</f>
        <v>0</v>
      </c>
      <c r="B36" s="14">
        <f>IF('RNV 04 2025'!J36="En tiempo",1,0)</f>
        <v>0</v>
      </c>
      <c r="C36" s="14">
        <f t="shared" si="0"/>
        <v>0</v>
      </c>
      <c r="D36" s="14">
        <f>IF('RNV 04 2025'!G36="Acepta", 1, IF('RNV 04 2025'!G36="Rechaza", 0.5, IF(ISBLANK('RNV 04 2025'!G36), 0, )))</f>
        <v>0</v>
      </c>
      <c r="E36" s="14">
        <f>IF('RNV 04 2025'!I36="Se señala",1,0)</f>
        <v>0</v>
      </c>
      <c r="F36" s="14">
        <f t="shared" si="1"/>
        <v>0</v>
      </c>
      <c r="G36" s="14" t="str">
        <f>IF('RNV 04 2025'!L36="Implementadas", 1, IF('RNV 04 2025'!L36="Parcialmente implementadas", 0.5, IF('RNV 04 2025'!L36="No implementadas", 0,"0" )))</f>
        <v>0</v>
      </c>
    </row>
    <row r="37" spans="1:7" ht="15.75" customHeight="1" x14ac:dyDescent="0.25">
      <c r="A37" s="14">
        <f>IF(LEN('RNV 04 2025'!G37)&gt;0, 1, 0)</f>
        <v>0</v>
      </c>
      <c r="B37" s="14">
        <f>IF('RNV 04 2025'!J37="En tiempo",1,0)</f>
        <v>0</v>
      </c>
      <c r="C37" s="14">
        <f t="shared" si="0"/>
        <v>0</v>
      </c>
      <c r="D37" s="14">
        <f>IF('RNV 04 2025'!G37="Acepta", 1, IF('RNV 04 2025'!G37="Rechaza", 0.5, IF(ISBLANK('RNV 04 2025'!G37), 0, )))</f>
        <v>0</v>
      </c>
      <c r="E37" s="14">
        <f>IF('RNV 04 2025'!I37="Se señala",1,0)</f>
        <v>0</v>
      </c>
      <c r="F37" s="14">
        <f t="shared" si="1"/>
        <v>0</v>
      </c>
      <c r="G37" s="14" t="str">
        <f>IF('RNV 04 2025'!L37="Implementadas", 1, IF('RNV 04 2025'!L37="Parcialmente implementadas", 0.5, IF('RNV 04 2025'!L37="No implementadas", 0,"0" )))</f>
        <v>0</v>
      </c>
    </row>
    <row r="38" spans="1:7" ht="15.75" customHeight="1" x14ac:dyDescent="0.25">
      <c r="A38" s="14">
        <f>IF(LEN('RNV 04 2025'!G38)&gt;0, 1, 0)</f>
        <v>0</v>
      </c>
      <c r="B38" s="14">
        <f>IF('RNV 04 2025'!J38="En tiempo",1,0)</f>
        <v>0</v>
      </c>
      <c r="C38" s="14">
        <f t="shared" si="0"/>
        <v>0</v>
      </c>
      <c r="D38" s="14">
        <f>IF('RNV 04 2025'!G38="Acepta", 1, IF('RNV 04 2025'!G38="Rechaza", 0.5, IF(ISBLANK('RNV 04 2025'!G38), 0, )))</f>
        <v>0</v>
      </c>
      <c r="E38" s="14">
        <f>IF('RNV 04 2025'!I38="Se señala",1,0)</f>
        <v>0</v>
      </c>
      <c r="F38" s="14">
        <f t="shared" si="1"/>
        <v>0</v>
      </c>
      <c r="G38" s="14" t="str">
        <f>IF('RNV 04 2025'!L38="Implementadas", 1, IF('RNV 04 2025'!L38="Parcialmente implementadas", 0.5, IF('RNV 04 2025'!L38="No implementadas", 0,"0" )))</f>
        <v>0</v>
      </c>
    </row>
    <row r="39" spans="1:7" ht="15.75" customHeight="1" x14ac:dyDescent="0.25">
      <c r="A39" s="14">
        <f>IF(LEN('RNV 04 2025'!G39)&gt;0, 1, 0)</f>
        <v>1</v>
      </c>
      <c r="B39" s="14">
        <f>IF('RNV 04 2025'!J39="En tiempo",1,0)</f>
        <v>1</v>
      </c>
      <c r="C39" s="14">
        <f t="shared" si="0"/>
        <v>1</v>
      </c>
      <c r="D39" s="14">
        <f>IF('RNV 04 2025'!G39="Acepta", 1, IF('RNV 04 2025'!G39="Rechaza", 0.5, IF(ISBLANK('RNV 04 2025'!G39), 0, )))</f>
        <v>1</v>
      </c>
      <c r="E39" s="14">
        <f>IF('RNV 04 2025'!I39="Se señala",1,0)</f>
        <v>1</v>
      </c>
      <c r="F39" s="14">
        <f t="shared" si="1"/>
        <v>1</v>
      </c>
      <c r="G39" s="14">
        <f>IF('RNV 04 2025'!L39="Implementadas", 1, IF('RNV 04 2025'!L39="Parcialmente implementadas", 0.5, IF('RNV 04 2025'!L39="No implementadas", 0,"0" )))</f>
        <v>1</v>
      </c>
    </row>
    <row r="40" spans="1:7" ht="15.75" customHeight="1" x14ac:dyDescent="0.25">
      <c r="A40" s="14">
        <f>IF(LEN('RNV 04 2025'!G40)&gt;0, 1, 0)</f>
        <v>0</v>
      </c>
      <c r="B40" s="14">
        <f>IF('RNV 04 2025'!J40="En tiempo",1,0)</f>
        <v>0</v>
      </c>
      <c r="C40" s="14">
        <f t="shared" si="0"/>
        <v>0</v>
      </c>
      <c r="D40" s="14">
        <f>IF('RNV 04 2025'!G40="Acepta", 1, IF('RNV 04 2025'!G40="Rechaza", 0.5, IF(ISBLANK('RNV 04 2025'!G40), 0, )))</f>
        <v>0</v>
      </c>
      <c r="E40" s="14">
        <f>IF('RNV 04 2025'!I40="Se señala",1,0)</f>
        <v>0</v>
      </c>
      <c r="F40" s="14">
        <f t="shared" si="1"/>
        <v>0</v>
      </c>
      <c r="G40" s="14" t="str">
        <f>IF('RNV 04 2025'!L40="Implementadas", 1, IF('RNV 04 2025'!L40="Parcialmente implementadas", 0.5, IF('RNV 04 2025'!L40="No implementadas", 0,"0" )))</f>
        <v>0</v>
      </c>
    </row>
    <row r="41" spans="1:7" ht="15.75" customHeight="1" x14ac:dyDescent="0.25">
      <c r="A41" s="14">
        <f>IF(LEN('RNV 04 2025'!G41)&gt;0, 1, 0)</f>
        <v>0</v>
      </c>
      <c r="B41" s="14">
        <f>IF('RNV 04 2025'!J41="En tiempo",1,0)</f>
        <v>0</v>
      </c>
      <c r="C41" s="14">
        <f t="shared" si="0"/>
        <v>0</v>
      </c>
      <c r="D41" s="14">
        <f>IF('RNV 04 2025'!G41="Acepta", 1, IF('RNV 04 2025'!G41="Rechaza", 0.5, IF(ISBLANK('RNV 04 2025'!G41), 0, )))</f>
        <v>0</v>
      </c>
      <c r="E41" s="14">
        <f>IF('RNV 04 2025'!I41="Se señala",1,0)</f>
        <v>0</v>
      </c>
      <c r="F41" s="14">
        <f t="shared" si="1"/>
        <v>0</v>
      </c>
      <c r="G41" s="14" t="str">
        <f>IF('RNV 04 2025'!L41="Implementadas", 1, IF('RNV 04 2025'!L41="Parcialmente implementadas", 0.5, IF('RNV 04 2025'!L41="No implementadas", 0,"0" )))</f>
        <v>0</v>
      </c>
    </row>
    <row r="42" spans="1:7" ht="15.75" customHeight="1" x14ac:dyDescent="0.25">
      <c r="A42" s="14">
        <f>IF(LEN('RNV 04 2025'!G42)&gt;0, 1, 0)</f>
        <v>1</v>
      </c>
      <c r="B42" s="14">
        <f>IF('RNV 04 2025'!J42="En tiempo",1,0)</f>
        <v>1</v>
      </c>
      <c r="C42" s="14">
        <f t="shared" si="0"/>
        <v>1</v>
      </c>
      <c r="D42" s="14">
        <f>IF('RNV 04 2025'!G42="Acepta", 1, IF('RNV 04 2025'!G42="Rechaza", 0.5, IF(ISBLANK('RNV 04 2025'!G42), 0, )))</f>
        <v>1</v>
      </c>
      <c r="E42" s="14">
        <f>IF('RNV 04 2025'!I42="Se señala",1,0)</f>
        <v>1</v>
      </c>
      <c r="F42" s="14">
        <f t="shared" si="1"/>
        <v>1</v>
      </c>
      <c r="G42" s="14">
        <f>IF('RNV 04 2025'!L42="Implementadas", 1, IF('RNV 04 2025'!L42="Parcialmente implementadas", 0.5, IF('RNV 04 2025'!L42="No implementadas", 0,"0" )))</f>
        <v>1</v>
      </c>
    </row>
    <row r="43" spans="1:7" ht="15.75" customHeight="1" x14ac:dyDescent="0.25">
      <c r="A43" s="14">
        <f>IF(LEN('RNV 04 2025'!G43)&gt;0, 1, 0)</f>
        <v>1</v>
      </c>
      <c r="B43" s="14">
        <f>IF('RNV 04 2025'!J43="En tiempo",1,0)</f>
        <v>0</v>
      </c>
      <c r="C43" s="14">
        <f t="shared" si="0"/>
        <v>0.5</v>
      </c>
      <c r="D43" s="14">
        <f>IF('RNV 04 2025'!G43="Acepta", 1, IF('RNV 04 2025'!G43="Rechaza", 0.5, IF(ISBLANK('RNV 04 2025'!G43), 0, )))</f>
        <v>1</v>
      </c>
      <c r="E43" s="14">
        <f>IF('RNV 04 2025'!I43="Se señala",1,0)</f>
        <v>1</v>
      </c>
      <c r="F43" s="14">
        <f t="shared" si="1"/>
        <v>1</v>
      </c>
      <c r="G43" s="14">
        <f>IF('RNV 04 2025'!L43="Implementadas", 1, IF('RNV 04 2025'!L43="Parcialmente implementadas", 0.5, IF('RNV 04 2025'!L43="No implementadas", 0,"0" )))</f>
        <v>1</v>
      </c>
    </row>
    <row r="44" spans="1:7" ht="15.75" customHeight="1" x14ac:dyDescent="0.25">
      <c r="A44" s="14">
        <f>IF(LEN('RNV 04 2025'!G44)&gt;0, 1, 0)</f>
        <v>1</v>
      </c>
      <c r="B44" s="14">
        <f>IF('RNV 04 2025'!J44="En tiempo",1,0)</f>
        <v>1</v>
      </c>
      <c r="C44" s="14">
        <f t="shared" si="0"/>
        <v>1</v>
      </c>
      <c r="D44" s="14">
        <f>IF('RNV 04 2025'!G44="Acepta", 1, IF('RNV 04 2025'!G44="Rechaza", 0.5, IF(ISBLANK('RNV 04 2025'!G44), 0, )))</f>
        <v>1</v>
      </c>
      <c r="E44" s="14">
        <f>IF('RNV 04 2025'!I44="Se señala",1,0)</f>
        <v>1</v>
      </c>
      <c r="F44" s="14">
        <f t="shared" si="1"/>
        <v>1</v>
      </c>
      <c r="G44" s="14">
        <f>IF('RNV 04 2025'!L44="Implementadas", 1, IF('RNV 04 2025'!L44="Parcialmente implementadas", 0.5, IF('RNV 04 2025'!L44="No implementadas", 0,"0" )))</f>
        <v>1</v>
      </c>
    </row>
    <row r="45" spans="1:7" ht="15.75" customHeight="1" x14ac:dyDescent="0.25">
      <c r="A45" s="14">
        <f>IF(LEN('RNV 04 2025'!G45)&gt;0, 1, 0)</f>
        <v>1</v>
      </c>
      <c r="B45" s="14">
        <f>IF('RNV 04 2025'!J45="En tiempo",1,0)</f>
        <v>0</v>
      </c>
      <c r="C45" s="14">
        <f t="shared" si="0"/>
        <v>0.5</v>
      </c>
      <c r="D45" s="14">
        <f>IF('RNV 04 2025'!G45="Acepta", 1, IF('RNV 04 2025'!G45="Rechaza", 0.5, IF(ISBLANK('RNV 04 2025'!G45), 0, )))</f>
        <v>1</v>
      </c>
      <c r="E45" s="14">
        <f>IF('RNV 04 2025'!I45="Se señala",1,0)</f>
        <v>1</v>
      </c>
      <c r="F45" s="14">
        <f t="shared" si="1"/>
        <v>1</v>
      </c>
      <c r="G45" s="14">
        <f>IF('RNV 04 2025'!L45="Implementadas", 1, IF('RNV 04 2025'!L45="Parcialmente implementadas", 0.5, IF('RNV 04 2025'!L45="No implementadas", 0,"0" )))</f>
        <v>0.5</v>
      </c>
    </row>
    <row r="46" spans="1:7" ht="15.75" customHeight="1" x14ac:dyDescent="0.25">
      <c r="A46" s="14">
        <f>IF(LEN('RNV 04 2025'!G46)&gt;0, 1, 0)</f>
        <v>1</v>
      </c>
      <c r="B46" s="14">
        <f>IF('RNV 04 2025'!J46="En tiempo",1,0)</f>
        <v>1</v>
      </c>
      <c r="C46" s="14">
        <f t="shared" si="0"/>
        <v>1</v>
      </c>
      <c r="D46" s="14">
        <f>IF('RNV 04 2025'!G46="Acepta", 1, IF('RNV 04 2025'!G46="Rechaza", 0.5, IF(ISBLANK('RNV 04 2025'!G46), 0, )))</f>
        <v>1</v>
      </c>
      <c r="E46" s="14">
        <f>IF('RNV 04 2025'!I46="Se señala",1,0)</f>
        <v>1</v>
      </c>
      <c r="F46" s="14">
        <f t="shared" si="1"/>
        <v>1</v>
      </c>
      <c r="G46" s="14" t="str">
        <f>IF('RNV 04 2025'!L46="Implementadas", 1, IF('RNV 04 2025'!L46="Parcialmente implementadas", 0.5, IF('RNV 04 2025'!L46="No implementadas", 0,"0" )))</f>
        <v>0</v>
      </c>
    </row>
    <row r="47" spans="1:7" ht="15.75" customHeight="1" x14ac:dyDescent="0.25">
      <c r="A47" s="14">
        <f>IF(LEN('RNV 04 2025'!G47)&gt;0, 1, 0)</f>
        <v>1</v>
      </c>
      <c r="B47" s="14">
        <f>IF('RNV 04 2025'!J47="En tiempo",1,0)</f>
        <v>0</v>
      </c>
      <c r="C47" s="14">
        <f t="shared" si="0"/>
        <v>0.5</v>
      </c>
      <c r="D47" s="14">
        <f>IF('RNV 04 2025'!G47="Acepta", 1, IF('RNV 04 2025'!G47="Rechaza", 0.5, IF(ISBLANK('RNV 04 2025'!G47), 0, )))</f>
        <v>1</v>
      </c>
      <c r="E47" s="14">
        <f>IF('RNV 04 2025'!I47="Se señala",1,0)</f>
        <v>1</v>
      </c>
      <c r="F47" s="14">
        <f t="shared" si="1"/>
        <v>1</v>
      </c>
      <c r="G47" s="14" t="str">
        <f>IF('RNV 04 2025'!L47="Implementadas", 1, IF('RNV 04 2025'!L47="Parcialmente implementadas", 0.5, IF('RNV 04 2025'!L47="No implementadas", 0,"0" )))</f>
        <v>0</v>
      </c>
    </row>
    <row r="48" spans="1:7" ht="15.75" customHeight="1" x14ac:dyDescent="0.25">
      <c r="A48" s="14">
        <f>IF(LEN('RNV 04 2025'!G48)&gt;0, 1, 0)</f>
        <v>1</v>
      </c>
      <c r="B48" s="14">
        <f>IF('RNV 04 2025'!J48="En tiempo",1,0)</f>
        <v>1</v>
      </c>
      <c r="C48" s="14">
        <f t="shared" si="0"/>
        <v>1</v>
      </c>
      <c r="D48" s="14">
        <f>IF('RNV 04 2025'!G48="Acepta", 1, IF('RNV 04 2025'!G48="Rechaza", 0.5, IF(ISBLANK('RNV 04 2025'!G48), 0, )))</f>
        <v>1</v>
      </c>
      <c r="E48" s="14">
        <f>IF('RNV 04 2025'!I48="Se señala",1,0)</f>
        <v>1</v>
      </c>
      <c r="F48" s="14">
        <f t="shared" si="1"/>
        <v>1</v>
      </c>
      <c r="G48" s="14">
        <f>IF('RNV 04 2025'!L48="Implementadas", 1, IF('RNV 04 2025'!L48="Parcialmente implementadas", 0.5, IF('RNV 04 2025'!L48="No implementadas", 0,"0" )))</f>
        <v>1</v>
      </c>
    </row>
    <row r="49" spans="1:7" ht="15.75" customHeight="1" x14ac:dyDescent="0.25">
      <c r="A49" s="14">
        <f>IF(LEN('RNV 04 2025'!G49)&gt;0, 1, 0)</f>
        <v>1</v>
      </c>
      <c r="B49" s="14">
        <f>IF('RNV 04 2025'!J49="En tiempo",1,0)</f>
        <v>1</v>
      </c>
      <c r="C49" s="14">
        <f t="shared" si="0"/>
        <v>1</v>
      </c>
      <c r="D49" s="14">
        <f>IF('RNV 04 2025'!G49="Acepta", 1, IF('RNV 04 2025'!G49="Rechaza", 0.5, IF(ISBLANK('RNV 04 2025'!G49), 0, )))</f>
        <v>1</v>
      </c>
      <c r="E49" s="14">
        <f>IF('RNV 04 2025'!I49="Se señala",1,0)</f>
        <v>1</v>
      </c>
      <c r="F49" s="14">
        <f t="shared" si="1"/>
        <v>1</v>
      </c>
      <c r="G49" s="14" t="str">
        <f>IF('RNV 04 2025'!L49="Implementadas", 1, IF('RNV 04 2025'!L49="Parcialmente implementadas", 0.5, IF('RNV 04 2025'!L49="No implementadas", 0,"0" )))</f>
        <v>0</v>
      </c>
    </row>
    <row r="50" spans="1:7" ht="15.75" customHeight="1" x14ac:dyDescent="0.25">
      <c r="A50" s="14">
        <f>IF(LEN('RNV 04 2025'!G50)&gt;0, 1, 0)</f>
        <v>1</v>
      </c>
      <c r="B50" s="14">
        <f>IF('RNV 04 2025'!J50="En tiempo",1,0)</f>
        <v>1</v>
      </c>
      <c r="C50" s="14">
        <f t="shared" si="0"/>
        <v>1</v>
      </c>
      <c r="D50" s="14">
        <f>IF('RNV 04 2025'!G50="Acepta", 1, IF('RNV 04 2025'!G50="Rechaza", 0.5, IF(ISBLANK('RNV 04 2025'!G50), 0, )))</f>
        <v>1</v>
      </c>
      <c r="E50" s="14">
        <f>IF('RNV 04 2025'!I50="Se señala",1,0)</f>
        <v>1</v>
      </c>
      <c r="F50" s="14">
        <f t="shared" si="1"/>
        <v>1</v>
      </c>
      <c r="G50" s="14" t="str">
        <f>IF('RNV 04 2025'!L50="Implementadas", 1, IF('RNV 04 2025'!L50="Parcialmente implementadas", 0.5, IF('RNV 04 2025'!L50="No implementadas", 0,"0" )))</f>
        <v>0</v>
      </c>
    </row>
    <row r="51" spans="1:7" ht="15.75" customHeight="1" x14ac:dyDescent="0.25">
      <c r="A51" s="14">
        <f>IF(LEN('RNV 04 2025'!G51)&gt;0, 1, 0)</f>
        <v>0</v>
      </c>
      <c r="B51" s="14">
        <f>IF('RNV 04 2025'!J51="En tiempo",1,0)</f>
        <v>0</v>
      </c>
      <c r="C51" s="14">
        <f t="shared" si="0"/>
        <v>0</v>
      </c>
      <c r="D51" s="14">
        <f>IF('RNV 04 2025'!G51="Acepta", 1, IF('RNV 04 2025'!G51="Rechaza", 0.5, IF(ISBLANK('RNV 04 2025'!G51), 0, )))</f>
        <v>0</v>
      </c>
      <c r="E51" s="14">
        <f>IF('RNV 04 2025'!I51="Se señala",1,0)</f>
        <v>0</v>
      </c>
      <c r="F51" s="14">
        <f t="shared" si="1"/>
        <v>0</v>
      </c>
      <c r="G51" s="14" t="str">
        <f>IF('RNV 04 2025'!L51="Implementadas", 1, IF('RNV 04 2025'!L51="Parcialmente implementadas", 0.5, IF('RNV 04 2025'!L51="No implementadas", 0,"0" )))</f>
        <v>0</v>
      </c>
    </row>
    <row r="52" spans="1:7" ht="15.75" customHeight="1" x14ac:dyDescent="0.25">
      <c r="A52" s="14">
        <f>IF(LEN('RNV 04 2025'!G52)&gt;0, 1, 0)</f>
        <v>0</v>
      </c>
      <c r="B52" s="14">
        <f>IF('RNV 04 2025'!J52="En tiempo",1,0)</f>
        <v>0</v>
      </c>
      <c r="C52" s="14">
        <f t="shared" si="0"/>
        <v>0</v>
      </c>
      <c r="D52" s="14">
        <f>IF('RNV 04 2025'!G52="Acepta", 1, IF('RNV 04 2025'!G52="Rechaza", 0.5, IF(ISBLANK('RNV 04 2025'!G52), 0, )))</f>
        <v>0</v>
      </c>
      <c r="E52" s="14">
        <f>IF('RNV 04 2025'!I52="Se señala",1,0)</f>
        <v>0</v>
      </c>
      <c r="F52" s="14">
        <f t="shared" si="1"/>
        <v>0</v>
      </c>
      <c r="G52" s="14" t="str">
        <f>IF('RNV 04 2025'!L52="Implementadas", 1, IF('RNV 04 2025'!L52="Parcialmente implementadas", 0.5, IF('RNV 04 2025'!L52="No implementadas", 0,"0" )))</f>
        <v>0</v>
      </c>
    </row>
    <row r="53" spans="1:7" ht="15.75" customHeight="1" x14ac:dyDescent="0.25">
      <c r="A53" s="14">
        <f>IF(LEN('RNV 04 2025'!G53)&gt;0, 1, 0)</f>
        <v>0</v>
      </c>
      <c r="B53" s="14">
        <f>IF('RNV 04 2025'!J53="En tiempo",1,0)</f>
        <v>0</v>
      </c>
      <c r="C53" s="14">
        <f t="shared" si="0"/>
        <v>0</v>
      </c>
      <c r="D53" s="14">
        <f>IF('RNV 04 2025'!G53="Acepta", 1, IF('RNV 04 2025'!G53="Rechaza", 0.5, IF(ISBLANK('RNV 04 2025'!G53), 0, )))</f>
        <v>0</v>
      </c>
      <c r="E53" s="14">
        <f>IF('RNV 04 2025'!I53="Se señala",1,0)</f>
        <v>0</v>
      </c>
      <c r="F53" s="14">
        <f t="shared" si="1"/>
        <v>0</v>
      </c>
      <c r="G53" s="14" t="str">
        <f>IF('RNV 04 2025'!L53="Implementadas", 1, IF('RNV 04 2025'!L53="Parcialmente implementadas", 0.5, IF('RNV 04 2025'!L53="No implementadas", 0,"0" )))</f>
        <v>0</v>
      </c>
    </row>
    <row r="54" spans="1:7" ht="15.75" customHeight="1" x14ac:dyDescent="0.25">
      <c r="A54" s="14">
        <f>IF(LEN('RNV 04 2025'!G54)&gt;0, 1, 0)</f>
        <v>0</v>
      </c>
      <c r="B54" s="14">
        <f>IF('RNV 04 2025'!J54="En tiempo",1,0)</f>
        <v>0</v>
      </c>
      <c r="C54" s="14">
        <f t="shared" si="0"/>
        <v>0</v>
      </c>
      <c r="D54" s="14">
        <f>IF('RNV 04 2025'!G54="Acepta", 1, IF('RNV 04 2025'!G54="Rechaza", 0.5, IF(ISBLANK('RNV 04 2025'!G54), 0, )))</f>
        <v>0</v>
      </c>
      <c r="E54" s="14">
        <f>IF('RNV 04 2025'!I54="Se señala",1,0)</f>
        <v>0</v>
      </c>
      <c r="F54" s="14">
        <f t="shared" si="1"/>
        <v>0</v>
      </c>
      <c r="G54" s="14" t="str">
        <f>IF('RNV 04 2025'!L54="Implementadas", 1, IF('RNV 04 2025'!L54="Parcialmente implementadas", 0.5, IF('RNV 04 2025'!L54="No implementadas", 0,"0" )))</f>
        <v>0</v>
      </c>
    </row>
    <row r="55" spans="1:7" ht="15.75" customHeight="1" x14ac:dyDescent="0.25">
      <c r="A55" s="14">
        <f>IF(LEN('RNV 04 2025'!G55)&gt;0, 1, 0)</f>
        <v>0</v>
      </c>
      <c r="B55" s="14">
        <f>IF('RNV 04 2025'!J55="En tiempo",1,0)</f>
        <v>0</v>
      </c>
      <c r="C55" s="14">
        <f t="shared" si="0"/>
        <v>0</v>
      </c>
      <c r="D55" s="14">
        <f>IF('RNV 04 2025'!G55="Acepta", 1, IF('RNV 04 2025'!G55="Rechaza", 0.5, IF(ISBLANK('RNV 04 2025'!G55), 0, )))</f>
        <v>0</v>
      </c>
      <c r="E55" s="14">
        <f>IF('RNV 04 2025'!I55="Se señala",1,0)</f>
        <v>0</v>
      </c>
      <c r="F55" s="14">
        <f t="shared" si="1"/>
        <v>0</v>
      </c>
      <c r="G55" s="14" t="str">
        <f>IF('RNV 04 2025'!L55="Implementadas", 1, IF('RNV 04 2025'!L55="Parcialmente implementadas", 0.5, IF('RNV 04 2025'!L55="No implementadas", 0,"0" )))</f>
        <v>0</v>
      </c>
    </row>
    <row r="56" spans="1:7" ht="15.75" customHeight="1" x14ac:dyDescent="0.25">
      <c r="A56" s="14">
        <f>IF(LEN('RNV 04 2025'!G56)&gt;0, 1, 0)</f>
        <v>0</v>
      </c>
      <c r="B56" s="14">
        <f>IF('RNV 04 2025'!J56="En tiempo",1,0)</f>
        <v>0</v>
      </c>
      <c r="C56" s="14">
        <f t="shared" si="0"/>
        <v>0</v>
      </c>
      <c r="D56" s="14">
        <f>IF('RNV 04 2025'!G56="Acepta", 1, IF('RNV 04 2025'!G56="Rechaza", 0.5, IF(ISBLANK('RNV 04 2025'!G56), 0, )))</f>
        <v>0</v>
      </c>
      <c r="E56" s="14">
        <f>IF('RNV 04 2025'!I56="Se señala",1,0)</f>
        <v>0</v>
      </c>
      <c r="F56" s="14">
        <f t="shared" si="1"/>
        <v>0</v>
      </c>
      <c r="G56" s="14" t="str">
        <f>IF('RNV 04 2025'!L56="Implementadas", 1, IF('RNV 04 2025'!L56="Parcialmente implementadas", 0.5, IF('RNV 04 2025'!L56="No implementadas", 0,"0" )))</f>
        <v>0</v>
      </c>
    </row>
    <row r="57" spans="1:7" ht="15.75" customHeight="1" x14ac:dyDescent="0.25">
      <c r="A57" s="14">
        <f>IF(LEN('RNV 04 2025'!G57)&gt;0, 1, 0)</f>
        <v>0</v>
      </c>
      <c r="B57" s="14">
        <f>IF('RNV 04 2025'!J57="En tiempo",1,0)</f>
        <v>0</v>
      </c>
      <c r="C57" s="14">
        <f t="shared" si="0"/>
        <v>0</v>
      </c>
      <c r="D57" s="14">
        <f>IF('RNV 04 2025'!G57="Acepta", 1, IF('RNV 04 2025'!G57="Rechaza", 0.5, IF(ISBLANK('RNV 04 2025'!G57), 0, )))</f>
        <v>0</v>
      </c>
      <c r="E57" s="14">
        <f>IF('RNV 04 2025'!I57="Se señala",1,0)</f>
        <v>0</v>
      </c>
      <c r="F57" s="14">
        <f t="shared" si="1"/>
        <v>0</v>
      </c>
      <c r="G57" s="14" t="str">
        <f>IF('RNV 04 2025'!L57="Implementadas", 1, IF('RNV 04 2025'!L57="Parcialmente implementadas", 0.5, IF('RNV 04 2025'!L57="No implementadas", 0,"0" )))</f>
        <v>0</v>
      </c>
    </row>
    <row r="58" spans="1:7" ht="15.75" customHeight="1" x14ac:dyDescent="0.25">
      <c r="A58" s="14">
        <f>IF(LEN('RNV 04 2025'!G58)&gt;0, 1, 0)</f>
        <v>0</v>
      </c>
      <c r="B58" s="14">
        <f>IF('RNV 04 2025'!J58="En tiempo",1,0)</f>
        <v>0</v>
      </c>
      <c r="C58" s="14">
        <f t="shared" si="0"/>
        <v>0</v>
      </c>
      <c r="D58" s="14">
        <f>IF('RNV 04 2025'!G58="Acepta", 1, IF('RNV 04 2025'!G58="Rechaza", 0.5, IF(ISBLANK('RNV 04 2025'!G58), 0, )))</f>
        <v>0</v>
      </c>
      <c r="E58" s="14">
        <f>IF('RNV 04 2025'!I58="Se señala",1,0)</f>
        <v>0</v>
      </c>
      <c r="F58" s="14">
        <f t="shared" si="1"/>
        <v>0</v>
      </c>
      <c r="G58" s="14" t="str">
        <f>IF('RNV 04 2025'!L58="Implementadas", 1, IF('RNV 04 2025'!L58="Parcialmente implementadas", 0.5, IF('RNV 04 2025'!L58="No implementadas", 0,"0" )))</f>
        <v>0</v>
      </c>
    </row>
    <row r="59" spans="1:7" ht="15.75" customHeight="1" x14ac:dyDescent="0.25">
      <c r="A59" s="14">
        <f>IF(LEN('RNV 04 2025'!G59)&gt;0, 1, 0)</f>
        <v>0</v>
      </c>
      <c r="B59" s="14">
        <f>IF('RNV 04 2025'!J59="En tiempo",1,0)</f>
        <v>0</v>
      </c>
      <c r="C59" s="14">
        <f t="shared" si="0"/>
        <v>0</v>
      </c>
      <c r="D59" s="14">
        <f>IF('RNV 04 2025'!G59="Acepta", 1, IF('RNV 04 2025'!G59="Rechaza", 0.5, IF(ISBLANK('RNV 04 2025'!G59), 0, )))</f>
        <v>0</v>
      </c>
      <c r="E59" s="14">
        <f>IF('RNV 04 2025'!I59="Se señala",1,0)</f>
        <v>0</v>
      </c>
      <c r="F59" s="14">
        <f t="shared" si="1"/>
        <v>0</v>
      </c>
      <c r="G59" s="14" t="str">
        <f>IF('RNV 04 2025'!L59="Implementadas", 1, IF('RNV 04 2025'!L59="Parcialmente implementadas", 0.5, IF('RNV 04 2025'!L59="No implementadas", 0,"0" )))</f>
        <v>0</v>
      </c>
    </row>
    <row r="60" spans="1:7" ht="15.75" customHeight="1" x14ac:dyDescent="0.25">
      <c r="A60" s="14">
        <f>IF(LEN('RNV 04 2025'!G60)&gt;0, 1, 0)</f>
        <v>1</v>
      </c>
      <c r="B60" s="14">
        <f>IF('RNV 04 2025'!J60="En tiempo",1,0)</f>
        <v>0</v>
      </c>
      <c r="C60" s="14">
        <f t="shared" si="0"/>
        <v>0.5</v>
      </c>
      <c r="D60" s="14">
        <f>IF('RNV 04 2025'!G60="Acepta", 1, IF('RNV 04 2025'!G60="Rechaza", 0.5, IF(ISBLANK('RNV 04 2025'!G60), 0, )))</f>
        <v>1</v>
      </c>
      <c r="E60" s="14">
        <f>IF('RNV 04 2025'!I60="Se señala",1,0)</f>
        <v>1</v>
      </c>
      <c r="F60" s="14">
        <f t="shared" si="1"/>
        <v>1</v>
      </c>
      <c r="G60" s="14">
        <f>IF('RNV 04 2025'!L60="Implementadas", 1, IF('RNV 04 2025'!L60="Parcialmente implementadas", 0.5, IF('RNV 04 2025'!L60="No implementadas", 0,"0" )))</f>
        <v>1</v>
      </c>
    </row>
    <row r="61" spans="1:7" ht="15.75" customHeight="1" x14ac:dyDescent="0.25">
      <c r="A61" s="14">
        <f>IF(LEN('RNV 04 2025'!G61)&gt;0, 1, 0)</f>
        <v>0</v>
      </c>
      <c r="B61" s="14">
        <f>IF('RNV 04 2025'!J61="En tiempo",1,0)</f>
        <v>0</v>
      </c>
      <c r="C61" s="14">
        <f t="shared" si="0"/>
        <v>0</v>
      </c>
      <c r="D61" s="14">
        <f>IF('RNV 04 2025'!G61="Acepta", 1, IF('RNV 04 2025'!G61="Rechaza", 0.5, IF(ISBLANK('RNV 04 2025'!G61), 0, )))</f>
        <v>0</v>
      </c>
      <c r="E61" s="14">
        <f>IF('RNV 04 2025'!I61="Se señala",1,0)</f>
        <v>0</v>
      </c>
      <c r="F61" s="14">
        <f t="shared" si="1"/>
        <v>0</v>
      </c>
      <c r="G61" s="14" t="str">
        <f>IF('RNV 04 2025'!L61="Implementadas", 1, IF('RNV 04 2025'!L61="Parcialmente implementadas", 0.5, IF('RNV 04 2025'!L61="No implementadas", 0,"0" )))</f>
        <v>0</v>
      </c>
    </row>
    <row r="62" spans="1:7" ht="15.75" customHeight="1" x14ac:dyDescent="0.25">
      <c r="A62" s="14">
        <f>IF(LEN('RNV 04 2025'!G62)&gt;0, 1, 0)</f>
        <v>1</v>
      </c>
      <c r="B62" s="14">
        <f>IF('RNV 04 2025'!J62="En tiempo",1,0)</f>
        <v>1</v>
      </c>
      <c r="C62" s="14">
        <f t="shared" si="0"/>
        <v>1</v>
      </c>
      <c r="D62" s="14">
        <f>IF('RNV 04 2025'!G62="Acepta", 1, IF('RNV 04 2025'!G62="Rechaza", 0.5, IF(ISBLANK('RNV 04 2025'!G62), 0, )))</f>
        <v>1</v>
      </c>
      <c r="E62" s="14">
        <f>IF('RNV 04 2025'!I62="Se señala",1,0)</f>
        <v>1</v>
      </c>
      <c r="F62" s="14">
        <f t="shared" si="1"/>
        <v>1</v>
      </c>
      <c r="G62" s="14">
        <f>IF('RNV 04 2025'!L62="Implementadas", 1, IF('RNV 04 2025'!L62="Parcialmente implementadas", 0.5, IF('RNV 04 2025'!L62="No implementadas", 0,"0" )))</f>
        <v>0.5</v>
      </c>
    </row>
    <row r="63" spans="1:7" ht="15.75" customHeight="1" x14ac:dyDescent="0.25">
      <c r="A63" s="14">
        <f>IF(LEN('RNV 04 2025'!G63)&gt;0, 1, 0)</f>
        <v>1</v>
      </c>
      <c r="B63" s="14">
        <f>IF('RNV 04 2025'!J63="En tiempo",1,0)</f>
        <v>1</v>
      </c>
      <c r="C63" s="14">
        <f t="shared" si="0"/>
        <v>1</v>
      </c>
      <c r="D63" s="14">
        <f>IF('RNV 04 2025'!G63="Acepta", 1, IF('RNV 04 2025'!G63="Rechaza", 0.5, IF(ISBLANK('RNV 04 2025'!G63), 0, )))</f>
        <v>1</v>
      </c>
      <c r="E63" s="14">
        <f>IF('RNV 04 2025'!I63="Se señala",1,0)</f>
        <v>1</v>
      </c>
      <c r="F63" s="14">
        <f t="shared" si="1"/>
        <v>1</v>
      </c>
      <c r="G63" s="14" t="str">
        <f>IF('RNV 04 2025'!L63="Implementadas", 1, IF('RNV 04 2025'!L63="Parcialmente implementadas", 0.5, IF('RNV 04 2025'!L63="No implementadas", 0,"0" )))</f>
        <v>0</v>
      </c>
    </row>
    <row r="64" spans="1:7" ht="15.75" customHeight="1" x14ac:dyDescent="0.25">
      <c r="A64" s="14">
        <f>IF(LEN('RNV 04 2025'!G64)&gt;0, 1, 0)</f>
        <v>1</v>
      </c>
      <c r="B64" s="14">
        <f>IF('RNV 04 2025'!J64="En tiempo",1,0)</f>
        <v>1</v>
      </c>
      <c r="C64" s="14">
        <f t="shared" si="0"/>
        <v>1</v>
      </c>
      <c r="D64" s="14">
        <f>IF('RNV 04 2025'!G64="Acepta", 1, IF('RNV 04 2025'!G64="Rechaza", 0.5, IF(ISBLANK('RNV 04 2025'!G64), 0, )))</f>
        <v>0.5</v>
      </c>
      <c r="E64" s="14">
        <f>IF('RNV 04 2025'!I64="Se señala",1,0)</f>
        <v>1</v>
      </c>
      <c r="F64" s="14">
        <f t="shared" si="1"/>
        <v>0.75</v>
      </c>
      <c r="G64" s="14">
        <f>IF('RNV 04 2025'!L64="Implementadas", 1, IF('RNV 04 2025'!L64="Parcialmente implementadas", 0.5, IF('RNV 04 2025'!L64="No implementadas", 0,"0" )))</f>
        <v>0</v>
      </c>
    </row>
    <row r="65" spans="1:7" ht="15.75" customHeight="1" x14ac:dyDescent="0.25">
      <c r="A65" s="14">
        <f>IF(LEN('RNV 04 2025'!G65)&gt;0, 1, 0)</f>
        <v>0</v>
      </c>
      <c r="B65" s="14">
        <f>IF('RNV 04 2025'!J65="En tiempo",1,0)</f>
        <v>0</v>
      </c>
      <c r="C65" s="14">
        <f t="shared" si="0"/>
        <v>0</v>
      </c>
      <c r="D65" s="14">
        <f>IF('RNV 04 2025'!G65="Acepta", 1, IF('RNV 04 2025'!G65="Rechaza", 0.5, IF(ISBLANK('RNV 04 2025'!G65), 0, )))</f>
        <v>0</v>
      </c>
      <c r="E65" s="14">
        <f>IF('RNV 04 2025'!I65="Se señala",1,0)</f>
        <v>0</v>
      </c>
      <c r="F65" s="14">
        <f t="shared" si="1"/>
        <v>0</v>
      </c>
      <c r="G65" s="14" t="str">
        <f>IF('RNV 04 2025'!L65="Implementadas", 1, IF('RNV 04 2025'!L65="Parcialmente implementadas", 0.5, IF('RNV 04 2025'!L65="No implementadas", 0,"0" )))</f>
        <v>0</v>
      </c>
    </row>
    <row r="66" spans="1:7" ht="15.75" customHeight="1" x14ac:dyDescent="0.25">
      <c r="A66" s="14">
        <f>IF(LEN('RNV 04 2025'!G66)&gt;0, 1, 0)</f>
        <v>1</v>
      </c>
      <c r="B66" s="14">
        <f>IF('RNV 04 2025'!J66="En tiempo",1,0)</f>
        <v>1</v>
      </c>
      <c r="C66" s="14">
        <f t="shared" si="0"/>
        <v>1</v>
      </c>
      <c r="D66" s="14">
        <f>IF('RNV 04 2025'!G66="Acepta", 1, IF('RNV 04 2025'!G66="Rechaza", 0.5, IF(ISBLANK('RNV 04 2025'!G66), 0, )))</f>
        <v>1</v>
      </c>
      <c r="E66" s="14">
        <f>IF('RNV 04 2025'!I66="Se señala",1,0)</f>
        <v>1</v>
      </c>
      <c r="F66" s="14">
        <f t="shared" si="1"/>
        <v>1</v>
      </c>
      <c r="G66" s="14" t="str">
        <f>IF('RNV 04 2025'!L66="Implementadas", 1, IF('RNV 04 2025'!L66="Parcialmente implementadas", 0.5, IF('RNV 04 2025'!L66="No implementadas", 0,"0" )))</f>
        <v>0</v>
      </c>
    </row>
    <row r="67" spans="1:7" ht="15.75" customHeight="1" x14ac:dyDescent="0.25">
      <c r="A67" s="14">
        <f>IF(LEN('RNV 04 2025'!G67)&gt;0, 1, 0)</f>
        <v>1</v>
      </c>
      <c r="B67" s="14">
        <f>IF('RNV 04 2025'!J67="En tiempo",1,0)</f>
        <v>0</v>
      </c>
      <c r="C67" s="14">
        <f t="shared" si="0"/>
        <v>0.5</v>
      </c>
      <c r="D67" s="14">
        <f>IF('RNV 04 2025'!G67="Acepta", 1, IF('RNV 04 2025'!G67="Rechaza", 0.5, IF(ISBLANK('RNV 04 2025'!G67), 0, )))</f>
        <v>1</v>
      </c>
      <c r="E67" s="14">
        <f>IF('RNV 04 2025'!I67="Se señala",1,0)</f>
        <v>1</v>
      </c>
      <c r="F67" s="14">
        <f t="shared" si="1"/>
        <v>1</v>
      </c>
      <c r="G67" s="14">
        <f>IF('RNV 04 2025'!L67="Implementadas", 1, IF('RNV 04 2025'!L67="Parcialmente implementadas", 0.5, IF('RNV 04 2025'!L67="No implementadas", 0,"0" )))</f>
        <v>1</v>
      </c>
    </row>
    <row r="68" spans="1:7" ht="15.75" customHeight="1" x14ac:dyDescent="0.25">
      <c r="A68" s="14">
        <f>IF(LEN('RNV 04 2025'!G68)&gt;0, 1, 0)</f>
        <v>1</v>
      </c>
      <c r="B68" s="14">
        <f>IF('RNV 04 2025'!J68="En tiempo",1,0)</f>
        <v>1</v>
      </c>
      <c r="C68" s="14">
        <f t="shared" si="0"/>
        <v>1</v>
      </c>
      <c r="D68" s="14">
        <f>IF('RNV 04 2025'!G68="Acepta", 1, IF('RNV 04 2025'!G68="Rechaza", 0.5, IF(ISBLANK('RNV 04 2025'!G68), 0, )))</f>
        <v>1</v>
      </c>
      <c r="E68" s="14">
        <f>IF('RNV 04 2025'!I68="Se señala",1,0)</f>
        <v>1</v>
      </c>
      <c r="F68" s="14">
        <f t="shared" si="1"/>
        <v>1</v>
      </c>
      <c r="G68" s="14">
        <f>IF('RNV 04 2025'!L68="Implementadas", 1, IF('RNV 04 2025'!L68="Parcialmente implementadas", 0.5, IF('RNV 04 2025'!L68="No implementadas", 0,"0" )))</f>
        <v>1</v>
      </c>
    </row>
    <row r="69" spans="1:7" ht="15.75" customHeight="1" x14ac:dyDescent="0.25">
      <c r="A69" s="14">
        <f>IF(LEN('RNV 04 2025'!G69)&gt;0, 1, 0)</f>
        <v>1</v>
      </c>
      <c r="B69" s="14">
        <f>IF('RNV 04 2025'!J69="En tiempo",1,0)</f>
        <v>1</v>
      </c>
      <c r="C69" s="14">
        <f t="shared" si="0"/>
        <v>1</v>
      </c>
      <c r="D69" s="14">
        <f>IF('RNV 04 2025'!G69="Acepta", 1, IF('RNV 04 2025'!G69="Rechaza", 0.5, IF(ISBLANK('RNV 04 2025'!G69), 0, )))</f>
        <v>1</v>
      </c>
      <c r="E69" s="14">
        <f>IF('RNV 04 2025'!I69="Se señala",1,0)</f>
        <v>1</v>
      </c>
      <c r="F69" s="14">
        <f t="shared" si="1"/>
        <v>1</v>
      </c>
      <c r="G69" s="14">
        <f>IF('RNV 04 2025'!L69="Implementadas", 1, IF('RNV 04 2025'!L69="Parcialmente implementadas", 0.5, IF('RNV 04 2025'!L69="No implementadas", 0,"0" )))</f>
        <v>1</v>
      </c>
    </row>
    <row r="70" spans="1:7" ht="15.75" customHeight="1" x14ac:dyDescent="0.25">
      <c r="A70" s="14">
        <f>IF(LEN('RNV 04 2025'!G70)&gt;0, 1, 0)</f>
        <v>1</v>
      </c>
      <c r="B70" s="14">
        <f>IF('RNV 04 2025'!J70="En tiempo",1,0)</f>
        <v>0</v>
      </c>
      <c r="C70" s="14">
        <f t="shared" si="0"/>
        <v>0.5</v>
      </c>
      <c r="D70" s="14">
        <f>IF('RNV 04 2025'!G70="Acepta", 1, IF('RNV 04 2025'!G70="Rechaza", 0.5, IF(ISBLANK('RNV 04 2025'!G70), 0, )))</f>
        <v>1</v>
      </c>
      <c r="E70" s="14">
        <f>IF('RNV 04 2025'!I70="Se señala",1,0)</f>
        <v>1</v>
      </c>
      <c r="F70" s="14">
        <f t="shared" si="1"/>
        <v>1</v>
      </c>
      <c r="G70" s="14">
        <f>IF('RNV 04 2025'!L70="Implementadas", 1, IF('RNV 04 2025'!L70="Parcialmente implementadas", 0.5, IF('RNV 04 2025'!L70="No implementadas", 0,"0" )))</f>
        <v>1</v>
      </c>
    </row>
    <row r="71" spans="1:7" ht="15.75" customHeight="1" x14ac:dyDescent="0.25">
      <c r="A71" s="14">
        <f>IF(LEN('RNV 04 2025'!G71)&gt;0, 1, 0)</f>
        <v>1</v>
      </c>
      <c r="B71" s="14">
        <f>IF('RNV 04 2025'!J71="En tiempo",1,0)</f>
        <v>0</v>
      </c>
      <c r="C71" s="14">
        <f t="shared" si="0"/>
        <v>0.5</v>
      </c>
      <c r="D71" s="14">
        <f>IF('RNV 04 2025'!G71="Acepta", 1, IF('RNV 04 2025'!G71="Rechaza", 0.5, IF(ISBLANK('RNV 04 2025'!G71), 0, )))</f>
        <v>1</v>
      </c>
      <c r="E71" s="14">
        <f>IF('RNV 04 2025'!I71="Se señala",1,0)</f>
        <v>1</v>
      </c>
      <c r="F71" s="14">
        <f t="shared" si="1"/>
        <v>1</v>
      </c>
      <c r="G71" s="14">
        <f>IF('RNV 04 2025'!L71="Implementadas", 1, IF('RNV 04 2025'!L71="Parcialmente implementadas", 0.5, IF('RNV 04 2025'!L71="No implementadas", 0,"0" )))</f>
        <v>0.5</v>
      </c>
    </row>
    <row r="72" spans="1:7" ht="15.75" customHeight="1" x14ac:dyDescent="0.25">
      <c r="A72" s="14">
        <f>IF(LEN('RNV 04 2025'!G72)&gt;0, 1, 0)</f>
        <v>1</v>
      </c>
      <c r="B72" s="14">
        <f>IF('RNV 04 2025'!J72="En tiempo",1,0)</f>
        <v>1</v>
      </c>
      <c r="C72" s="14">
        <f t="shared" si="0"/>
        <v>1</v>
      </c>
      <c r="D72" s="14">
        <f>IF('RNV 04 2025'!G72="Acepta", 1, IF('RNV 04 2025'!G72="Rechaza", 0.5, IF(ISBLANK('RNV 04 2025'!G72), 0, )))</f>
        <v>1</v>
      </c>
      <c r="E72" s="14">
        <f>IF('RNV 04 2025'!I72="Se señala",1,0)</f>
        <v>1</v>
      </c>
      <c r="F72" s="14">
        <f t="shared" si="1"/>
        <v>1</v>
      </c>
      <c r="G72" s="14">
        <f>IF('RNV 04 2025'!L72="Implementadas", 1, IF('RNV 04 2025'!L72="Parcialmente implementadas", 0.5, IF('RNV 04 2025'!L72="No implementadas", 0,"0" )))</f>
        <v>1</v>
      </c>
    </row>
    <row r="73" spans="1:7" ht="15.75" customHeight="1" x14ac:dyDescent="0.25">
      <c r="A73" s="14">
        <f>IF(LEN('RNV 04 2025'!G73)&gt;0, 1, 0)</f>
        <v>0</v>
      </c>
      <c r="B73" s="14">
        <f>IF('RNV 04 2025'!J73="En tiempo",1,0)</f>
        <v>0</v>
      </c>
      <c r="C73" s="14">
        <f t="shared" si="0"/>
        <v>0</v>
      </c>
      <c r="D73" s="14">
        <f>IF('RNV 04 2025'!G73="Acepta", 1, IF('RNV 04 2025'!G73="Rechaza", 0.5, IF(ISBLANK('RNV 04 2025'!G73), 0, )))</f>
        <v>0</v>
      </c>
      <c r="E73" s="14">
        <f>IF('RNV 04 2025'!I73="Se señala",1,0)</f>
        <v>0</v>
      </c>
      <c r="F73" s="14">
        <f t="shared" si="1"/>
        <v>0</v>
      </c>
      <c r="G73" s="14" t="str">
        <f>IF('RNV 04 2025'!L73="Implementadas", 1, IF('RNV 04 2025'!L73="Parcialmente implementadas", 0.5, IF('RNV 04 2025'!L73="No implementadas", 0,"0" )))</f>
        <v>0</v>
      </c>
    </row>
    <row r="74" spans="1:7" ht="15.75" customHeight="1" x14ac:dyDescent="0.25">
      <c r="A74" s="14">
        <f>IF(LEN('RNV 04 2025'!G74)&gt;0, 1, 0)</f>
        <v>0</v>
      </c>
      <c r="B74" s="14">
        <f>IF('RNV 04 2025'!J74="En tiempo",1,0)</f>
        <v>0</v>
      </c>
      <c r="C74" s="14">
        <f t="shared" si="0"/>
        <v>0</v>
      </c>
      <c r="D74" s="14">
        <f>IF('RNV 04 2025'!G74="Acepta", 1, IF('RNV 04 2025'!G74="Rechaza", 0.5, IF(ISBLANK('RNV 04 2025'!G74), 0, )))</f>
        <v>0</v>
      </c>
      <c r="E74" s="14">
        <f>IF('RNV 04 2025'!I74="Se señala",1,0)</f>
        <v>0</v>
      </c>
      <c r="F74" s="14">
        <f t="shared" si="1"/>
        <v>0</v>
      </c>
      <c r="G74" s="14" t="str">
        <f>IF('RNV 04 2025'!L74="Implementadas", 1, IF('RNV 04 2025'!L74="Parcialmente implementadas", 0.5, IF('RNV 04 2025'!L74="No implementadas", 0,"0" )))</f>
        <v>0</v>
      </c>
    </row>
    <row r="75" spans="1:7" ht="15.75" customHeight="1" x14ac:dyDescent="0.25">
      <c r="A75" s="14">
        <f>IF(LEN('RNV 04 2025'!G75)&gt;0, 1, 0)</f>
        <v>1</v>
      </c>
      <c r="B75" s="14">
        <f>IF('RNV 04 2025'!J75="En tiempo",1,0)</f>
        <v>0</v>
      </c>
      <c r="C75" s="14">
        <f t="shared" si="0"/>
        <v>0.5</v>
      </c>
      <c r="D75" s="14">
        <f>IF('RNV 04 2025'!G75="Acepta", 1, IF('RNV 04 2025'!G75="Rechaza", 0.5, IF(ISBLANK('RNV 04 2025'!G75), 0, )))</f>
        <v>1</v>
      </c>
      <c r="E75" s="14">
        <f>IF('RNV 04 2025'!I75="Se señala",1,0)</f>
        <v>1</v>
      </c>
      <c r="F75" s="14">
        <f t="shared" si="1"/>
        <v>1</v>
      </c>
      <c r="G75" s="14">
        <f>IF('RNV 04 2025'!L75="Implementadas", 1, IF('RNV 04 2025'!L75="Parcialmente implementadas", 0.5, IF('RNV 04 2025'!L75="No implementadas", 0,"0" )))</f>
        <v>1</v>
      </c>
    </row>
    <row r="76" spans="1:7" ht="15.75" customHeight="1" x14ac:dyDescent="0.25">
      <c r="A76" s="14">
        <f>IF(LEN('RNV 04 2025'!G76)&gt;0, 1, 0)</f>
        <v>0</v>
      </c>
      <c r="B76" s="14">
        <f>IF('RNV 04 2025'!J76="En tiempo",1,0)</f>
        <v>0</v>
      </c>
      <c r="C76" s="14">
        <f t="shared" si="0"/>
        <v>0</v>
      </c>
      <c r="D76" s="14">
        <f>IF('RNV 04 2025'!G76="Acepta", 1, IF('RNV 04 2025'!G76="Rechaza", 0.5, IF(ISBLANK('RNV 04 2025'!G76), 0, )))</f>
        <v>0</v>
      </c>
      <c r="E76" s="14">
        <f>IF('RNV 04 2025'!I76="Se señala",1,0)</f>
        <v>0</v>
      </c>
      <c r="F76" s="14">
        <f t="shared" si="1"/>
        <v>0</v>
      </c>
      <c r="G76" s="14" t="str">
        <f>IF('RNV 04 2025'!L76="Implementadas", 1, IF('RNV 04 2025'!L76="Parcialmente implementadas", 0.5, IF('RNV 04 2025'!L76="No implementadas", 0,"0" )))</f>
        <v>0</v>
      </c>
    </row>
    <row r="77" spans="1:7" ht="15.75" customHeight="1" x14ac:dyDescent="0.25">
      <c r="A77" s="14">
        <f>IF(LEN('RNV 04 2025'!G77)&gt;0, 1, 0)</f>
        <v>1</v>
      </c>
      <c r="B77" s="14">
        <f>IF('RNV 04 2025'!J77="En tiempo",1,0)</f>
        <v>1</v>
      </c>
      <c r="C77" s="14">
        <f t="shared" si="0"/>
        <v>1</v>
      </c>
      <c r="D77" s="14">
        <f>IF('RNV 04 2025'!G77="Acepta", 1, IF('RNV 04 2025'!G77="Rechaza", 0.5, IF(ISBLANK('RNV 04 2025'!G77), 0, )))</f>
        <v>1</v>
      </c>
      <c r="E77" s="14">
        <f>IF('RNV 04 2025'!I77="Se señala",1,0)</f>
        <v>1</v>
      </c>
      <c r="F77" s="14">
        <f t="shared" si="1"/>
        <v>1</v>
      </c>
      <c r="G77" s="14" t="str">
        <f>IF('RNV 04 2025'!L77="Implementadas", 1, IF('RNV 04 2025'!L77="Parcialmente implementadas", 0.5, IF('RNV 04 2025'!L77="No implementadas", 0,"0" )))</f>
        <v>0</v>
      </c>
    </row>
    <row r="78" spans="1:7" ht="15.75" customHeight="1" x14ac:dyDescent="0.25">
      <c r="A78" s="14">
        <f>IF(LEN('RNV 04 2025'!G78)&gt;0, 1, 0)</f>
        <v>0</v>
      </c>
      <c r="B78" s="14">
        <f>IF('RNV 04 2025'!J78="En tiempo",1,0)</f>
        <v>0</v>
      </c>
      <c r="C78" s="14">
        <f t="shared" si="0"/>
        <v>0</v>
      </c>
      <c r="D78" s="14">
        <f>IF('RNV 04 2025'!G78="Acepta", 1, IF('RNV 04 2025'!G78="Rechaza", 0.5, IF(ISBLANK('RNV 04 2025'!G78), 0, )))</f>
        <v>0</v>
      </c>
      <c r="E78" s="14">
        <f>IF('RNV 04 2025'!I78="Se señala",1,0)</f>
        <v>0</v>
      </c>
      <c r="F78" s="14">
        <f t="shared" si="1"/>
        <v>0</v>
      </c>
      <c r="G78" s="14" t="str">
        <f>IF('RNV 04 2025'!L78="Implementadas", 1, IF('RNV 04 2025'!L78="Parcialmente implementadas", 0.5, IF('RNV 04 2025'!L78="No implementadas", 0,"0" )))</f>
        <v>0</v>
      </c>
    </row>
    <row r="79" spans="1:7" ht="15.75" customHeight="1" x14ac:dyDescent="0.25">
      <c r="A79" s="14">
        <f>IF(LEN('RNV 04 2025'!G79)&gt;0, 1, 0)</f>
        <v>1</v>
      </c>
      <c r="B79" s="14">
        <f>IF('RNV 04 2025'!J79="En tiempo",1,0)</f>
        <v>0</v>
      </c>
      <c r="C79" s="14">
        <f t="shared" si="0"/>
        <v>0.5</v>
      </c>
      <c r="D79" s="14">
        <f>IF('RNV 04 2025'!G79="Acepta", 1, IF('RNV 04 2025'!G79="Rechaza", 0.5, IF(ISBLANK('RNV 04 2025'!G79), 0, )))</f>
        <v>1</v>
      </c>
      <c r="E79" s="14">
        <f>IF('RNV 04 2025'!I79="Se señala",1,0)</f>
        <v>1</v>
      </c>
      <c r="F79" s="14">
        <f t="shared" si="1"/>
        <v>1</v>
      </c>
      <c r="G79" s="14">
        <f>IF('RNV 04 2025'!L79="Implementadas", 1, IF('RNV 04 2025'!L79="Parcialmente implementadas", 0.5, IF('RNV 04 2025'!L79="No implementadas", 0,"0" )))</f>
        <v>1</v>
      </c>
    </row>
    <row r="80" spans="1:7" ht="15.75" customHeight="1" x14ac:dyDescent="0.25">
      <c r="A80" s="14">
        <f>IF(LEN('RNV 04 2025'!G80)&gt;0, 1, 0)</f>
        <v>0</v>
      </c>
      <c r="B80" s="14">
        <f>IF('RNV 04 2025'!J80="En tiempo",1,0)</f>
        <v>0</v>
      </c>
      <c r="C80" s="14">
        <f t="shared" si="0"/>
        <v>0</v>
      </c>
      <c r="D80" s="14">
        <f>IF('RNV 04 2025'!G80="Acepta", 1, IF('RNV 04 2025'!G80="Rechaza", 0.5, IF(ISBLANK('RNV 04 2025'!G80), 0, )))</f>
        <v>0</v>
      </c>
      <c r="E80" s="14">
        <f>IF('RNV 04 2025'!I80="Se señala",1,0)</f>
        <v>0</v>
      </c>
      <c r="F80" s="14">
        <f t="shared" si="1"/>
        <v>0</v>
      </c>
      <c r="G80" s="14" t="str">
        <f>IF('RNV 04 2025'!L80="Implementadas", 1, IF('RNV 04 2025'!L80="Parcialmente implementadas", 0.5, IF('RNV 04 2025'!L80="No implementadas", 0,"0" )))</f>
        <v>0</v>
      </c>
    </row>
    <row r="81" spans="1:7" ht="15.75" customHeight="1" x14ac:dyDescent="0.25">
      <c r="A81" s="14">
        <f>IF(LEN('RNV 04 2025'!G81)&gt;0, 1, 0)</f>
        <v>1</v>
      </c>
      <c r="B81" s="14">
        <f>IF('RNV 04 2025'!J81="En tiempo",1,0)</f>
        <v>1</v>
      </c>
      <c r="C81" s="14">
        <f t="shared" si="0"/>
        <v>1</v>
      </c>
      <c r="D81" s="14">
        <f>IF('RNV 04 2025'!G81="Acepta", 1, IF('RNV 04 2025'!G81="Rechaza", 0.5, IF(ISBLANK('RNV 04 2025'!G81), 0, )))</f>
        <v>1</v>
      </c>
      <c r="E81" s="14">
        <f>IF('RNV 04 2025'!I81="Se señala",1,0)</f>
        <v>1</v>
      </c>
      <c r="F81" s="14">
        <f t="shared" si="1"/>
        <v>1</v>
      </c>
      <c r="G81" s="14">
        <f>IF('RNV 04 2025'!L81="Implementadas", 1, IF('RNV 04 2025'!L81="Parcialmente implementadas", 0.5, IF('RNV 04 2025'!L81="No implementadas", 0,"0" )))</f>
        <v>1</v>
      </c>
    </row>
    <row r="82" spans="1:7" ht="15.75" customHeight="1" x14ac:dyDescent="0.25">
      <c r="A82" s="14">
        <f>IF(LEN('RNV 04 2025'!G82)&gt;0, 1, 0)</f>
        <v>0</v>
      </c>
      <c r="B82" s="14">
        <f>IF('RNV 04 2025'!J82="En tiempo",1,0)</f>
        <v>0</v>
      </c>
      <c r="C82" s="14">
        <f t="shared" si="0"/>
        <v>0</v>
      </c>
      <c r="D82" s="14">
        <f>IF('RNV 04 2025'!G82="Acepta", 1, IF('RNV 04 2025'!G82="Rechaza", 0.5, IF(ISBLANK('RNV 04 2025'!G82), 0, )))</f>
        <v>0</v>
      </c>
      <c r="E82" s="14">
        <f>IF('RNV 04 2025'!I82="Se señala",1,0)</f>
        <v>0</v>
      </c>
      <c r="F82" s="14">
        <f t="shared" si="1"/>
        <v>0</v>
      </c>
      <c r="G82" s="14" t="str">
        <f>IF('RNV 04 2025'!L82="Implementadas", 1, IF('RNV 04 2025'!L82="Parcialmente implementadas", 0.5, IF('RNV 04 2025'!L82="No implementadas", 0,"0" )))</f>
        <v>0</v>
      </c>
    </row>
    <row r="83" spans="1:7" ht="15.75" customHeight="1" x14ac:dyDescent="0.25">
      <c r="A83" s="14">
        <f>IF(LEN('RNV 04 2025'!G83)&gt;0, 1, 0)</f>
        <v>0</v>
      </c>
      <c r="B83" s="14">
        <f>IF('RNV 04 2025'!J83="En tiempo",1,0)</f>
        <v>0</v>
      </c>
      <c r="C83" s="14">
        <f t="shared" si="0"/>
        <v>0</v>
      </c>
      <c r="D83" s="14">
        <f>IF('RNV 04 2025'!G83="Acepta", 1, IF('RNV 04 2025'!G83="Rechaza", 0.5, IF(ISBLANK('RNV 04 2025'!G83), 0, )))</f>
        <v>0</v>
      </c>
      <c r="E83" s="14">
        <f>IF('RNV 04 2025'!I83="Se señala",1,0)</f>
        <v>0</v>
      </c>
      <c r="F83" s="14">
        <f t="shared" si="1"/>
        <v>0</v>
      </c>
      <c r="G83" s="14" t="str">
        <f>IF('RNV 04 2025'!L83="Implementadas", 1, IF('RNV 04 2025'!L83="Parcialmente implementadas", 0.5, IF('RNV 04 2025'!L83="No implementadas", 0,"0" )))</f>
        <v>0</v>
      </c>
    </row>
    <row r="84" spans="1:7" ht="15.75" customHeight="1" x14ac:dyDescent="0.25">
      <c r="A84" s="14">
        <f>IF(LEN('RNV 04 2025'!G84)&gt;0, 1, 0)</f>
        <v>1</v>
      </c>
      <c r="B84" s="14">
        <f>IF('RNV 04 2025'!J84="En tiempo",1,0)</f>
        <v>1</v>
      </c>
      <c r="C84" s="14">
        <f t="shared" si="0"/>
        <v>1</v>
      </c>
      <c r="D84" s="14">
        <f>IF('RNV 04 2025'!G84="Acepta", 1, IF('RNV 04 2025'!G84="Rechaza", 0.5, IF(ISBLANK('RNV 04 2025'!G84), 0, )))</f>
        <v>1</v>
      </c>
      <c r="E84" s="14">
        <f>IF('RNV 04 2025'!I84="Se señala",1,0)</f>
        <v>1</v>
      </c>
      <c r="F84" s="14">
        <f t="shared" si="1"/>
        <v>1</v>
      </c>
      <c r="G84" s="14">
        <f>IF('RNV 04 2025'!L84="Implementadas", 1, IF('RNV 04 2025'!L84="Parcialmente implementadas", 0.5, IF('RNV 04 2025'!L84="No implementadas", 0,"0" )))</f>
        <v>1</v>
      </c>
    </row>
    <row r="85" spans="1:7" ht="15.75" customHeight="1" x14ac:dyDescent="0.25">
      <c r="A85" s="14">
        <f>IF(LEN('RNV 04 2025'!G85)&gt;0, 1, 0)</f>
        <v>0</v>
      </c>
      <c r="B85" s="14">
        <f>IF('RNV 04 2025'!J85="En tiempo",1,0)</f>
        <v>0</v>
      </c>
      <c r="C85" s="14">
        <f t="shared" si="0"/>
        <v>0</v>
      </c>
      <c r="D85" s="14">
        <f>IF('RNV 04 2025'!G85="Acepta", 1, IF('RNV 04 2025'!G85="Rechaza", 0.5, IF(ISBLANK('RNV 04 2025'!G85), 0, )))</f>
        <v>0</v>
      </c>
      <c r="E85" s="14">
        <f>IF('RNV 04 2025'!I85="Se señala",1,0)</f>
        <v>0</v>
      </c>
      <c r="F85" s="14">
        <f t="shared" si="1"/>
        <v>0</v>
      </c>
      <c r="G85" s="14" t="str">
        <f>IF('RNV 04 2025'!L85="Implementadas", 1, IF('RNV 04 2025'!L85="Parcialmente implementadas", 0.5, IF('RNV 04 2025'!L85="No implementadas", 0,"0" )))</f>
        <v>0</v>
      </c>
    </row>
    <row r="86" spans="1:7" ht="15.75" customHeight="1" x14ac:dyDescent="0.25">
      <c r="A86" s="14">
        <f>IF(LEN('RNV 04 2025'!G86)&gt;0, 1, 0)</f>
        <v>1</v>
      </c>
      <c r="B86" s="14">
        <f>IF('RNV 04 2025'!J86="En tiempo",1,0)</f>
        <v>0</v>
      </c>
      <c r="C86" s="14">
        <f t="shared" si="0"/>
        <v>0.5</v>
      </c>
      <c r="D86" s="14">
        <f>IF('RNV 04 2025'!G86="Acepta", 1, IF('RNV 04 2025'!G86="Rechaza", 0.5, IF(ISBLANK('RNV 04 2025'!G86), 0, )))</f>
        <v>1</v>
      </c>
      <c r="E86" s="14">
        <f>IF('RNV 04 2025'!I86="Se señala",1,0)</f>
        <v>1</v>
      </c>
      <c r="F86" s="14">
        <f t="shared" si="1"/>
        <v>1</v>
      </c>
      <c r="G86" s="14" t="str">
        <f>IF('RNV 04 2025'!L86="Implementadas", 1, IF('RNV 04 2025'!L86="Parcialmente implementadas", 0.5, IF('RNV 04 2025'!L86="No implementadas", 0,"0" )))</f>
        <v>0</v>
      </c>
    </row>
    <row r="87" spans="1:7" ht="15.75" customHeight="1" x14ac:dyDescent="0.25">
      <c r="A87" s="14">
        <f>IF(LEN('RNV 04 2025'!G87)&gt;0, 1, 0)</f>
        <v>1</v>
      </c>
      <c r="B87" s="14">
        <f>IF('RNV 04 2025'!J87="En tiempo",1,0)</f>
        <v>1</v>
      </c>
      <c r="C87" s="14">
        <f t="shared" si="0"/>
        <v>1</v>
      </c>
      <c r="D87" s="14">
        <f>IF('RNV 04 2025'!G87="Acepta", 1, IF('RNV 04 2025'!G87="Rechaza", 0.5, IF(ISBLANK('RNV 04 2025'!G87), 0, )))</f>
        <v>1</v>
      </c>
      <c r="E87" s="14">
        <f>IF('RNV 04 2025'!I87="Se señala",1,0)</f>
        <v>1</v>
      </c>
      <c r="F87" s="14">
        <f t="shared" si="1"/>
        <v>1</v>
      </c>
      <c r="G87" s="14">
        <f>IF('RNV 04 2025'!L87="Implementadas", 1, IF('RNV 04 2025'!L87="Parcialmente implementadas", 0.5, IF('RNV 04 2025'!L87="No implementadas", 0,"0" )))</f>
        <v>1</v>
      </c>
    </row>
    <row r="88" spans="1:7" ht="15.75" customHeight="1" x14ac:dyDescent="0.25">
      <c r="A88" s="14">
        <f>IF(LEN('RNV 04 2025'!G88)&gt;0, 1, 0)</f>
        <v>0</v>
      </c>
      <c r="B88" s="14">
        <f>IF('RNV 04 2025'!J88="En tiempo",1,0)</f>
        <v>0</v>
      </c>
      <c r="C88" s="14">
        <f t="shared" si="0"/>
        <v>0</v>
      </c>
      <c r="D88" s="14">
        <f>IF('RNV 04 2025'!G88="Acepta", 1, IF('RNV 04 2025'!G88="Rechaza", 0.5, IF(ISBLANK('RNV 04 2025'!G88), 0, )))</f>
        <v>0</v>
      </c>
      <c r="E88" s="14">
        <f>IF('RNV 04 2025'!I88="Se señala",1,0)</f>
        <v>0</v>
      </c>
      <c r="F88" s="14">
        <f t="shared" si="1"/>
        <v>0</v>
      </c>
      <c r="G88" s="14" t="str">
        <f>IF('RNV 04 2025'!L88="Implementadas", 1, IF('RNV 04 2025'!L88="Parcialmente implementadas", 0.5, IF('RNV 04 2025'!L88="No implementadas", 0,"0" )))</f>
        <v>0</v>
      </c>
    </row>
    <row r="89" spans="1:7" ht="15.75" customHeight="1" x14ac:dyDescent="0.25">
      <c r="A89" s="14">
        <f>IF(LEN('RNV 04 2025'!G89)&gt;0, 1, 0)</f>
        <v>1</v>
      </c>
      <c r="B89" s="14">
        <f>IF('RNV 04 2025'!J89="En tiempo",1,0)</f>
        <v>1</v>
      </c>
      <c r="C89" s="14">
        <f t="shared" si="0"/>
        <v>1</v>
      </c>
      <c r="D89" s="14">
        <f>IF('RNV 04 2025'!G89="Acepta", 1, IF('RNV 04 2025'!G89="Rechaza", 0.5, IF(ISBLANK('RNV 04 2025'!G89), 0, )))</f>
        <v>0.5</v>
      </c>
      <c r="E89" s="14">
        <f>IF('RNV 04 2025'!I89="Se señala",1,0)</f>
        <v>0</v>
      </c>
      <c r="F89" s="14">
        <f t="shared" si="1"/>
        <v>0.25</v>
      </c>
      <c r="G89" s="14">
        <f>IF('RNV 04 2025'!L89="Implementadas", 1, IF('RNV 04 2025'!L89="Parcialmente implementadas", 0.5, IF('RNV 04 2025'!L89="No implementadas", 0,"0" )))</f>
        <v>0.5</v>
      </c>
    </row>
    <row r="90" spans="1:7" ht="15.75" customHeight="1" x14ac:dyDescent="0.25">
      <c r="A90" s="14">
        <f>IF(LEN('RNV 04 2025'!G90)&gt;0, 1, 0)</f>
        <v>1</v>
      </c>
      <c r="B90" s="14">
        <f>IF('RNV 04 2025'!J90="En tiempo",1,0)</f>
        <v>1</v>
      </c>
      <c r="C90" s="14">
        <f t="shared" si="0"/>
        <v>1</v>
      </c>
      <c r="D90" s="14">
        <f>IF('RNV 04 2025'!G90="Acepta", 1, IF('RNV 04 2025'!G90="Rechaza", 0.5, IF(ISBLANK('RNV 04 2025'!G90), 0, )))</f>
        <v>1</v>
      </c>
      <c r="E90" s="14">
        <f>IF('RNV 04 2025'!I90="Se señala",1,0)</f>
        <v>1</v>
      </c>
      <c r="F90" s="14">
        <f t="shared" si="1"/>
        <v>1</v>
      </c>
      <c r="G90" s="14">
        <f>IF('RNV 04 2025'!L90="Implementadas", 1, IF('RNV 04 2025'!L90="Parcialmente implementadas", 0.5, IF('RNV 04 2025'!L90="No implementadas", 0,"0" )))</f>
        <v>1</v>
      </c>
    </row>
    <row r="91" spans="1:7" ht="15.75" customHeight="1" x14ac:dyDescent="0.25">
      <c r="A91" s="14">
        <f>IF(LEN('RNV 04 2025'!G91)&gt;0, 1, 0)</f>
        <v>0</v>
      </c>
      <c r="B91" s="14">
        <f>IF('RNV 04 2025'!J91="En tiempo",1,0)</f>
        <v>0</v>
      </c>
      <c r="C91" s="14">
        <f t="shared" si="0"/>
        <v>0</v>
      </c>
      <c r="D91" s="14">
        <f>IF('RNV 04 2025'!G91="Acepta", 1, IF('RNV 04 2025'!G91="Rechaza", 0.5, IF(ISBLANK('RNV 04 2025'!G91), 0, )))</f>
        <v>0</v>
      </c>
      <c r="E91" s="14">
        <f>IF('RNV 04 2025'!I91="Se señala",1,0)</f>
        <v>0</v>
      </c>
      <c r="F91" s="14">
        <f t="shared" si="1"/>
        <v>0</v>
      </c>
      <c r="G91" s="14" t="str">
        <f>IF('RNV 04 2025'!L91="Implementadas", 1, IF('RNV 04 2025'!L91="Parcialmente implementadas", 0.5, IF('RNV 04 2025'!L91="No implementadas", 0,"0" )))</f>
        <v>0</v>
      </c>
    </row>
    <row r="92" spans="1:7" ht="15.75" customHeight="1" x14ac:dyDescent="0.25">
      <c r="A92" s="14">
        <f>IF(LEN('RNV 04 2025'!G92)&gt;0, 1, 0)</f>
        <v>0</v>
      </c>
      <c r="B92" s="14">
        <f>IF('RNV 04 2025'!J92="En tiempo",1,0)</f>
        <v>0</v>
      </c>
      <c r="C92" s="14">
        <f t="shared" si="0"/>
        <v>0</v>
      </c>
      <c r="D92" s="14">
        <f>IF('RNV 04 2025'!G92="Acepta", 1, IF('RNV 04 2025'!G92="Rechaza", 0.5, IF(ISBLANK('RNV 04 2025'!G92), 0, )))</f>
        <v>0</v>
      </c>
      <c r="E92" s="14">
        <f>IF('RNV 04 2025'!I92="Se señala",1,0)</f>
        <v>0</v>
      </c>
      <c r="F92" s="14">
        <f t="shared" si="1"/>
        <v>0</v>
      </c>
      <c r="G92" s="14" t="str">
        <f>IF('RNV 04 2025'!L92="Implementadas", 1, IF('RNV 04 2025'!L92="Parcialmente implementadas", 0.5, IF('RNV 04 2025'!L92="No implementadas", 0,"0" )))</f>
        <v>0</v>
      </c>
    </row>
    <row r="93" spans="1:7" ht="15.75" customHeight="1" x14ac:dyDescent="0.25">
      <c r="A93" s="14">
        <f>IF(LEN('RNV 04 2025'!G93)&gt;0, 1, 0)</f>
        <v>1</v>
      </c>
      <c r="B93" s="14">
        <f>IF('RNV 04 2025'!J93="En tiempo",1,0)</f>
        <v>1</v>
      </c>
      <c r="C93" s="14">
        <f t="shared" si="0"/>
        <v>1</v>
      </c>
      <c r="D93" s="14">
        <f>IF('RNV 04 2025'!G93="Acepta", 1, IF('RNV 04 2025'!G93="Rechaza", 0.5, IF(ISBLANK('RNV 04 2025'!G93), 0, )))</f>
        <v>1</v>
      </c>
      <c r="E93" s="14">
        <f>IF('RNV 04 2025'!I93="Se señala",1,0)</f>
        <v>1</v>
      </c>
      <c r="F93" s="14">
        <f t="shared" si="1"/>
        <v>1</v>
      </c>
      <c r="G93" s="14">
        <f>IF('RNV 04 2025'!L93="Implementadas", 1, IF('RNV 04 2025'!L93="Parcialmente implementadas", 0.5, IF('RNV 04 2025'!L93="No implementadas", 0,"0" )))</f>
        <v>1</v>
      </c>
    </row>
    <row r="94" spans="1:7" ht="15.75" customHeight="1" x14ac:dyDescent="0.25">
      <c r="A94" s="14">
        <f>IF(LEN('RNV 04 2025'!G94)&gt;0, 1, 0)</f>
        <v>1</v>
      </c>
      <c r="B94" s="14">
        <f>IF('RNV 04 2025'!J94="En tiempo",1,0)</f>
        <v>1</v>
      </c>
      <c r="C94" s="14">
        <f t="shared" si="0"/>
        <v>1</v>
      </c>
      <c r="D94" s="14">
        <f>IF('RNV 04 2025'!G94="Acepta", 1, IF('RNV 04 2025'!G94="Rechaza", 0.5, IF(ISBLANK('RNV 04 2025'!G94), 0, )))</f>
        <v>1</v>
      </c>
      <c r="E94" s="14">
        <f>IF('RNV 04 2025'!I94="Se señala",1,0)</f>
        <v>1</v>
      </c>
      <c r="F94" s="14">
        <f t="shared" si="1"/>
        <v>1</v>
      </c>
      <c r="G94" s="14">
        <f>IF('RNV 04 2025'!L94="Implementadas", 1, IF('RNV 04 2025'!L94="Parcialmente implementadas", 0.5, IF('RNV 04 2025'!L94="No implementadas", 0,"0" )))</f>
        <v>1</v>
      </c>
    </row>
    <row r="95" spans="1:7" ht="15.75" customHeight="1" x14ac:dyDescent="0.25">
      <c r="A95" s="14">
        <f>IF(LEN('RNV 04 2025'!G95)&gt;0, 1, 0)</f>
        <v>1</v>
      </c>
      <c r="B95" s="14">
        <f>IF('RNV 04 2025'!J95="En tiempo",1,0)</f>
        <v>0</v>
      </c>
      <c r="C95" s="14">
        <f t="shared" si="0"/>
        <v>0.5</v>
      </c>
      <c r="D95" s="14">
        <f>IF('RNV 04 2025'!G95="Acepta", 1, IF('RNV 04 2025'!G95="Rechaza", 0.5, IF(ISBLANK('RNV 04 2025'!G95), 0, )))</f>
        <v>1</v>
      </c>
      <c r="E95" s="14">
        <f>IF('RNV 04 2025'!I95="Se señala",1,0)</f>
        <v>1</v>
      </c>
      <c r="F95" s="14">
        <f t="shared" si="1"/>
        <v>1</v>
      </c>
      <c r="G95" s="14" t="str">
        <f>IF('RNV 04 2025'!L95="Implementadas", 1, IF('RNV 04 2025'!L95="Parcialmente implementadas", 0.5, IF('RNV 04 2025'!L95="No implementadas", 0,"0" )))</f>
        <v>0</v>
      </c>
    </row>
    <row r="96" spans="1:7" ht="15.75" customHeight="1" x14ac:dyDescent="0.25">
      <c r="A96" s="14">
        <f>IF(LEN('RNV 04 2025'!G96)&gt;0, 1, 0)</f>
        <v>0</v>
      </c>
      <c r="B96" s="14">
        <f>IF('RNV 04 2025'!J96="En tiempo",1,0)</f>
        <v>0</v>
      </c>
      <c r="C96" s="14">
        <f t="shared" si="0"/>
        <v>0</v>
      </c>
      <c r="D96" s="14">
        <f>IF('RNV 04 2025'!G96="Acepta", 1, IF('RNV 04 2025'!G96="Rechaza", 0.5, IF(ISBLANK('RNV 04 2025'!G96), 0, )))</f>
        <v>0</v>
      </c>
      <c r="E96" s="14">
        <f>IF('RNV 04 2025'!I96="Se señala",1,0)</f>
        <v>0</v>
      </c>
      <c r="F96" s="14">
        <f t="shared" si="1"/>
        <v>0</v>
      </c>
      <c r="G96" s="14" t="str">
        <f>IF('RNV 04 2025'!L96="Implementadas", 1, IF('RNV 04 2025'!L96="Parcialmente implementadas", 0.5, IF('RNV 04 2025'!L96="No implementadas", 0,"0" )))</f>
        <v>0</v>
      </c>
    </row>
    <row r="97" spans="1:7" ht="15.75" customHeight="1" x14ac:dyDescent="0.25">
      <c r="A97" s="14">
        <f>IF(LEN('RNV 04 2025'!G97)&gt;0, 1, 0)</f>
        <v>1</v>
      </c>
      <c r="B97" s="14">
        <f>IF('RNV 04 2025'!J97="En tiempo",1,0)</f>
        <v>1</v>
      </c>
      <c r="C97" s="14">
        <f t="shared" si="0"/>
        <v>1</v>
      </c>
      <c r="D97" s="14">
        <f>IF('RNV 04 2025'!G97="Acepta", 1, IF('RNV 04 2025'!G97="Rechaza", 0.5, IF(ISBLANK('RNV 04 2025'!G97), 0, )))</f>
        <v>1</v>
      </c>
      <c r="E97" s="14">
        <f>IF('RNV 04 2025'!I97="Se señala",1,0)</f>
        <v>1</v>
      </c>
      <c r="F97" s="14">
        <f t="shared" si="1"/>
        <v>1</v>
      </c>
      <c r="G97" s="14">
        <f>IF('RNV 04 2025'!L97="Implementadas", 1, IF('RNV 04 2025'!L97="Parcialmente implementadas", 0.5, IF('RNV 04 2025'!L97="No implementadas", 0,"0" )))</f>
        <v>1</v>
      </c>
    </row>
    <row r="98" spans="1:7" ht="15.75" customHeight="1" x14ac:dyDescent="0.25">
      <c r="A98" s="14">
        <f>IF(LEN('RNV 04 2025'!G98)&gt;0, 1, 0)</f>
        <v>0</v>
      </c>
      <c r="B98" s="14">
        <f>IF('RNV 04 2025'!J98="En tiempo",1,0)</f>
        <v>0</v>
      </c>
      <c r="C98" s="14">
        <f t="shared" si="0"/>
        <v>0</v>
      </c>
      <c r="D98" s="14">
        <f>IF('RNV 04 2025'!G98="Acepta", 1, IF('RNV 04 2025'!G98="Rechaza", 0.5, IF(ISBLANK('RNV 04 2025'!G98), 0, )))</f>
        <v>0</v>
      </c>
      <c r="E98" s="14">
        <f>IF('RNV 04 2025'!I98="Se señala",1,0)</f>
        <v>0</v>
      </c>
      <c r="F98" s="14">
        <f t="shared" si="1"/>
        <v>0</v>
      </c>
      <c r="G98" s="14" t="str">
        <f>IF('RNV 04 2025'!L98="Implementadas", 1, IF('RNV 04 2025'!L98="Parcialmente implementadas", 0.5, IF('RNV 04 2025'!L98="No implementadas", 0,"0" )))</f>
        <v>0</v>
      </c>
    </row>
    <row r="99" spans="1:7" ht="15.75" customHeight="1" x14ac:dyDescent="0.25">
      <c r="A99" s="14">
        <f>IF(LEN('RNV 04 2025'!G99)&gt;0, 1, 0)</f>
        <v>1</v>
      </c>
      <c r="B99" s="14">
        <f>IF('RNV 04 2025'!J99="En tiempo",1,0)</f>
        <v>0</v>
      </c>
      <c r="C99" s="14">
        <f t="shared" si="0"/>
        <v>0.5</v>
      </c>
      <c r="D99" s="14">
        <f>IF('RNV 04 2025'!G99="Acepta", 1, IF('RNV 04 2025'!G99="Rechaza", 0.5, IF(ISBLANK('RNV 04 2025'!G99), 0, )))</f>
        <v>1</v>
      </c>
      <c r="E99" s="14">
        <f>IF('RNV 04 2025'!I99="Se señala",1,0)</f>
        <v>1</v>
      </c>
      <c r="F99" s="14">
        <f t="shared" si="1"/>
        <v>1</v>
      </c>
      <c r="G99" s="14" t="str">
        <f>IF('RNV 04 2025'!L99="Implementadas", 1, IF('RNV 04 2025'!L99="Parcialmente implementadas", 0.5, IF('RNV 04 2025'!L99="No implementadas", 0,"0" )))</f>
        <v>0</v>
      </c>
    </row>
    <row r="100" spans="1:7" ht="15.75" customHeight="1" x14ac:dyDescent="0.25">
      <c r="A100" s="14">
        <f>IF(LEN('RNV 04 2025'!G100)&gt;0, 1, 0)</f>
        <v>1</v>
      </c>
      <c r="B100" s="14">
        <f>IF('RNV 04 2025'!J100="En tiempo",1,0)</f>
        <v>1</v>
      </c>
      <c r="C100" s="14">
        <f t="shared" si="0"/>
        <v>1</v>
      </c>
      <c r="D100" s="14">
        <f>IF('RNV 04 2025'!G100="Acepta", 1, IF('RNV 04 2025'!G100="Rechaza", 0.5, IF(ISBLANK('RNV 04 2025'!G100), 0, )))</f>
        <v>1</v>
      </c>
      <c r="E100" s="14">
        <f>IF('RNV 04 2025'!I100="Se señala",1,0)</f>
        <v>1</v>
      </c>
      <c r="F100" s="14">
        <f t="shared" si="1"/>
        <v>1</v>
      </c>
      <c r="G100" s="14">
        <f>IF('RNV 04 2025'!L100="Implementadas", 1, IF('RNV 04 2025'!L100="Parcialmente implementadas", 0.5, IF('RNV 04 2025'!L100="No implementadas", 0,"0" )))</f>
        <v>1</v>
      </c>
    </row>
    <row r="101" spans="1:7" ht="15.75" customHeight="1" x14ac:dyDescent="0.25">
      <c r="A101" s="14">
        <f>IF(LEN('RNV 04 2025'!G101)&gt;0, 1, 0)</f>
        <v>0</v>
      </c>
      <c r="B101" s="14">
        <f>IF('RNV 04 2025'!J101="En tiempo",1,0)</f>
        <v>0</v>
      </c>
      <c r="C101" s="14">
        <f t="shared" si="0"/>
        <v>0</v>
      </c>
      <c r="D101" s="14">
        <f>IF('RNV 04 2025'!G101="Acepta", 1, IF('RNV 04 2025'!G101="Rechaza", 0.5, IF(ISBLANK('RNV 04 2025'!G101), 0, )))</f>
        <v>0</v>
      </c>
      <c r="E101" s="14">
        <f>IF('RNV 04 2025'!I101="Se señala",1,0)</f>
        <v>0</v>
      </c>
      <c r="F101" s="14">
        <f t="shared" si="1"/>
        <v>0</v>
      </c>
      <c r="G101" s="14" t="str">
        <f>IF('RNV 04 2025'!L101="Implementadas", 1, IF('RNV 04 2025'!L101="Parcialmente implementadas", 0.5, IF('RNV 04 2025'!L101="No implementadas", 0,"0" )))</f>
        <v>0</v>
      </c>
    </row>
    <row r="102" spans="1:7" ht="15.75" customHeight="1" x14ac:dyDescent="0.25">
      <c r="A102" s="14">
        <f>IF(LEN('RNV 04 2025'!G102)&gt;0, 1, 0)</f>
        <v>1</v>
      </c>
      <c r="B102" s="14">
        <f>IF('RNV 04 2025'!J102="En tiempo",1,0)</f>
        <v>1</v>
      </c>
      <c r="C102" s="14">
        <f t="shared" si="0"/>
        <v>1</v>
      </c>
      <c r="D102" s="14">
        <f>IF('RNV 04 2025'!G102="Acepta", 1, IF('RNV 04 2025'!G102="Rechaza", 0.5, IF(ISBLANK('RNV 04 2025'!G102), 0, )))</f>
        <v>1</v>
      </c>
      <c r="E102" s="14">
        <f>IF('RNV 04 2025'!I102="Se señala",1,0)</f>
        <v>1</v>
      </c>
      <c r="F102" s="14">
        <f t="shared" si="1"/>
        <v>1</v>
      </c>
      <c r="G102" s="14" t="str">
        <f>IF('RNV 04 2025'!L102="Implementadas", 1, IF('RNV 04 2025'!L102="Parcialmente implementadas", 0.5, IF('RNV 04 2025'!L102="No implementadas", 0,"0" )))</f>
        <v>0</v>
      </c>
    </row>
    <row r="103" spans="1:7" ht="15.75" customHeight="1" x14ac:dyDescent="0.25">
      <c r="A103" s="14">
        <f>IF(LEN('RNV 04 2025'!G103)&gt;0, 1, 0)</f>
        <v>0</v>
      </c>
      <c r="B103" s="14">
        <f>IF('RNV 04 2025'!J103="En tiempo",1,0)</f>
        <v>0</v>
      </c>
      <c r="C103" s="14">
        <f t="shared" si="0"/>
        <v>0</v>
      </c>
      <c r="D103" s="14">
        <f>IF('RNV 04 2025'!G103="Acepta", 1, IF('RNV 04 2025'!G103="Rechaza", 0.5, IF(ISBLANK('RNV 04 2025'!G103), 0, )))</f>
        <v>0</v>
      </c>
      <c r="E103" s="14">
        <f>IF('RNV 04 2025'!I103="Se señala",1,0)</f>
        <v>0</v>
      </c>
      <c r="F103" s="14">
        <f t="shared" si="1"/>
        <v>0</v>
      </c>
      <c r="G103" s="14" t="str">
        <f>IF('RNV 04 2025'!L103="Implementadas", 1, IF('RNV 04 2025'!L103="Parcialmente implementadas", 0.5, IF('RNV 04 2025'!L103="No implementadas", 0,"0" )))</f>
        <v>0</v>
      </c>
    </row>
    <row r="104" spans="1:7" ht="15.75" customHeight="1" x14ac:dyDescent="0.25">
      <c r="A104" s="14">
        <f>IF(LEN('RNV 04 2025'!G104)&gt;0, 1, 0)</f>
        <v>0</v>
      </c>
      <c r="B104" s="14">
        <f>IF('RNV 04 2025'!J104="En tiempo",1,0)</f>
        <v>0</v>
      </c>
      <c r="C104" s="14">
        <f t="shared" si="0"/>
        <v>0</v>
      </c>
      <c r="D104" s="14">
        <f>IF('RNV 04 2025'!G104="Acepta", 1, IF('RNV 04 2025'!G104="Rechaza", 0.5, IF(ISBLANK('RNV 04 2025'!G104), 0, )))</f>
        <v>0</v>
      </c>
      <c r="E104" s="14">
        <f>IF('RNV 04 2025'!I104="Se señala",1,0)</f>
        <v>0</v>
      </c>
      <c r="F104" s="14">
        <f t="shared" si="1"/>
        <v>0</v>
      </c>
      <c r="G104" s="14" t="str">
        <f>IF('RNV 04 2025'!L104="Implementadas", 1, IF('RNV 04 2025'!L104="Parcialmente implementadas", 0.5, IF('RNV 04 2025'!L104="No implementadas", 0,"0" )))</f>
        <v>0</v>
      </c>
    </row>
    <row r="105" spans="1:7" ht="15.75" customHeight="1" x14ac:dyDescent="0.25">
      <c r="A105" s="14">
        <f>IF(LEN('RNV 04 2025'!G105)&gt;0, 1, 0)</f>
        <v>0</v>
      </c>
      <c r="B105" s="14">
        <f>IF('RNV 04 2025'!J105="En tiempo",1,0)</f>
        <v>0</v>
      </c>
      <c r="C105" s="14">
        <f t="shared" si="0"/>
        <v>0</v>
      </c>
      <c r="D105" s="14">
        <f>IF('RNV 04 2025'!G105="Acepta", 1, IF('RNV 04 2025'!G105="Rechaza", 0.5, IF(ISBLANK('RNV 04 2025'!G105), 0, )))</f>
        <v>0</v>
      </c>
      <c r="E105" s="14">
        <f>IF('RNV 04 2025'!I105="Se señala",1,0)</f>
        <v>0</v>
      </c>
      <c r="F105" s="14">
        <f t="shared" si="1"/>
        <v>0</v>
      </c>
      <c r="G105" s="14" t="str">
        <f>IF('RNV 04 2025'!L105="Implementadas", 1, IF('RNV 04 2025'!L105="Parcialmente implementadas", 0.5, IF('RNV 04 2025'!L105="No implementadas", 0,"0" )))</f>
        <v>0</v>
      </c>
    </row>
    <row r="106" spans="1:7" ht="15.75" customHeight="1" x14ac:dyDescent="0.25">
      <c r="A106" s="14">
        <f>IF(LEN('RNV 04 2025'!G106)&gt;0, 1, 0)</f>
        <v>0</v>
      </c>
      <c r="B106" s="14">
        <f>IF('RNV 04 2025'!J106="En tiempo",1,0)</f>
        <v>0</v>
      </c>
      <c r="C106" s="14">
        <f t="shared" si="0"/>
        <v>0</v>
      </c>
      <c r="D106" s="14">
        <f>IF('RNV 04 2025'!G106="Acepta", 1, IF('RNV 04 2025'!G106="Rechaza", 0.5, IF(ISBLANK('RNV 04 2025'!G106), 0, )))</f>
        <v>0</v>
      </c>
      <c r="E106" s="14">
        <f>IF('RNV 04 2025'!I106="Se señala",1,0)</f>
        <v>0</v>
      </c>
      <c r="F106" s="14">
        <f t="shared" si="1"/>
        <v>0</v>
      </c>
      <c r="G106" s="14" t="str">
        <f>IF('RNV 04 2025'!L106="Implementadas", 1, IF('RNV 04 2025'!L106="Parcialmente implementadas", 0.5, IF('RNV 04 2025'!L106="No implementadas", 0,"0" )))</f>
        <v>0</v>
      </c>
    </row>
    <row r="107" spans="1:7" ht="15.75" customHeight="1" x14ac:dyDescent="0.25">
      <c r="A107" s="14">
        <f>IF(LEN('RNV 04 2025'!G107)&gt;0, 1, 0)</f>
        <v>0</v>
      </c>
      <c r="B107" s="14">
        <f>IF('RNV 04 2025'!J107="En tiempo",1,0)</f>
        <v>0</v>
      </c>
      <c r="C107" s="14">
        <f t="shared" si="0"/>
        <v>0</v>
      </c>
      <c r="D107" s="14">
        <f>IF('RNV 04 2025'!G107="Acepta", 1, IF('RNV 04 2025'!G107="Rechaza", 0.5, IF(ISBLANK('RNV 04 2025'!G107), 0, )))</f>
        <v>0</v>
      </c>
      <c r="E107" s="14">
        <f>IF('RNV 04 2025'!I107="Se señala",1,0)</f>
        <v>0</v>
      </c>
      <c r="F107" s="14">
        <f t="shared" si="1"/>
        <v>0</v>
      </c>
      <c r="G107" s="14" t="str">
        <f>IF('RNV 04 2025'!L107="Implementadas", 1, IF('RNV 04 2025'!L107="Parcialmente implementadas", 0.5, IF('RNV 04 2025'!L107="No implementadas", 0,"0" )))</f>
        <v>0</v>
      </c>
    </row>
    <row r="108" spans="1:7" ht="15.75" customHeight="1" x14ac:dyDescent="0.25">
      <c r="A108" s="14">
        <f>IF(LEN('RNV 04 2025'!G108)&gt;0, 1, 0)</f>
        <v>0</v>
      </c>
      <c r="B108" s="14">
        <f>IF('RNV 04 2025'!J108="En tiempo",1,0)</f>
        <v>0</v>
      </c>
      <c r="C108" s="14">
        <f t="shared" si="0"/>
        <v>0</v>
      </c>
      <c r="D108" s="14">
        <f>IF('RNV 04 2025'!G108="Acepta", 1, IF('RNV 04 2025'!G108="Rechaza", 0.5, IF(ISBLANK('RNV 04 2025'!G108), 0, )))</f>
        <v>0</v>
      </c>
      <c r="E108" s="14">
        <f>IF('RNV 04 2025'!I108="Se señala",1,0)</f>
        <v>0</v>
      </c>
      <c r="F108" s="14">
        <f t="shared" si="1"/>
        <v>0</v>
      </c>
      <c r="G108" s="14" t="str">
        <f>IF('RNV 04 2025'!L108="Implementadas", 1, IF('RNV 04 2025'!L108="Parcialmente implementadas", 0.5, IF('RNV 04 2025'!L108="No implementadas", 0,"0" )))</f>
        <v>0</v>
      </c>
    </row>
    <row r="109" spans="1:7" ht="15.75" customHeight="1" x14ac:dyDescent="0.25">
      <c r="A109" s="14">
        <f>IF(LEN('RNV 04 2025'!G109)&gt;0, 1, 0)</f>
        <v>0</v>
      </c>
      <c r="B109" s="14">
        <f>IF('RNV 04 2025'!J109="En tiempo",1,0)</f>
        <v>0</v>
      </c>
      <c r="C109" s="14">
        <f t="shared" si="0"/>
        <v>0</v>
      </c>
      <c r="D109" s="14">
        <f>IF('RNV 04 2025'!G109="Acepta", 1, IF('RNV 04 2025'!G109="Rechaza", 0.5, IF(ISBLANK('RNV 04 2025'!G109), 0, )))</f>
        <v>0</v>
      </c>
      <c r="E109" s="14">
        <f>IF('RNV 04 2025'!I109="Se señala",1,0)</f>
        <v>0</v>
      </c>
      <c r="F109" s="14">
        <f t="shared" si="1"/>
        <v>0</v>
      </c>
      <c r="G109" s="14" t="str">
        <f>IF('RNV 04 2025'!L109="Implementadas", 1, IF('RNV 04 2025'!L109="Parcialmente implementadas", 0.5, IF('RNV 04 2025'!L109="No implementadas", 0,"0" )))</f>
        <v>0</v>
      </c>
    </row>
    <row r="110" spans="1:7" ht="15.75" customHeight="1" x14ac:dyDescent="0.25">
      <c r="A110" s="14">
        <f>IF(LEN('RNV 04 2025'!G110)&gt;0, 1, 0)</f>
        <v>0</v>
      </c>
      <c r="B110" s="14">
        <f>IF('RNV 04 2025'!J110="En tiempo",1,0)</f>
        <v>0</v>
      </c>
      <c r="C110" s="14">
        <f t="shared" si="0"/>
        <v>0</v>
      </c>
      <c r="D110" s="14">
        <f>IF('RNV 04 2025'!G110="Acepta", 1, IF('RNV 04 2025'!G110="Rechaza", 0.5, IF(ISBLANK('RNV 04 2025'!G110), 0, )))</f>
        <v>0</v>
      </c>
      <c r="E110" s="14">
        <f>IF('RNV 04 2025'!I110="Se señala",1,0)</f>
        <v>0</v>
      </c>
      <c r="F110" s="14">
        <f t="shared" si="1"/>
        <v>0</v>
      </c>
      <c r="G110" s="14" t="str">
        <f>IF('RNV 04 2025'!L110="Implementadas", 1, IF('RNV 04 2025'!L110="Parcialmente implementadas", 0.5, IF('RNV 04 2025'!L110="No implementadas", 0,"0" )))</f>
        <v>0</v>
      </c>
    </row>
    <row r="111" spans="1:7" ht="15.75" customHeight="1" x14ac:dyDescent="0.25">
      <c r="A111" s="14">
        <f>IF(LEN('RNV 04 2025'!G111)&gt;0, 1, 0)</f>
        <v>0</v>
      </c>
      <c r="B111" s="14">
        <f>IF('RNV 04 2025'!J111="En tiempo",1,0)</f>
        <v>0</v>
      </c>
      <c r="C111" s="14">
        <f t="shared" si="0"/>
        <v>0</v>
      </c>
      <c r="D111" s="14">
        <f>IF('RNV 04 2025'!G111="Acepta", 1, IF('RNV 04 2025'!G111="Rechaza", 0.5, IF(ISBLANK('RNV 04 2025'!G111), 0, )))</f>
        <v>0</v>
      </c>
      <c r="E111" s="14">
        <f>IF('RNV 04 2025'!I111="Se señala",1,0)</f>
        <v>0</v>
      </c>
      <c r="F111" s="14">
        <f t="shared" si="1"/>
        <v>0</v>
      </c>
      <c r="G111" s="14" t="str">
        <f>IF('RNV 04 2025'!L111="Implementadas", 1, IF('RNV 04 2025'!L111="Parcialmente implementadas", 0.5, IF('RNV 04 2025'!L111="No implementadas", 0,"0" )))</f>
        <v>0</v>
      </c>
    </row>
    <row r="112" spans="1:7" ht="15.75" customHeight="1" x14ac:dyDescent="0.25">
      <c r="A112" s="14">
        <f>IF(LEN('RNV 04 2025'!G112)&gt;0, 1, 0)</f>
        <v>1</v>
      </c>
      <c r="B112" s="14">
        <f>IF('RNV 04 2025'!J112="En tiempo",1,0)</f>
        <v>0</v>
      </c>
      <c r="C112" s="14">
        <f t="shared" si="0"/>
        <v>0.5</v>
      </c>
      <c r="D112" s="14">
        <f>IF('RNV 04 2025'!G112="Acepta", 1, IF('RNV 04 2025'!G112="Rechaza", 0.5, IF(ISBLANK('RNV 04 2025'!G112), 0, )))</f>
        <v>1</v>
      </c>
      <c r="E112" s="14">
        <f>IF('RNV 04 2025'!I112="Se señala",1,0)</f>
        <v>1</v>
      </c>
      <c r="F112" s="14">
        <f t="shared" si="1"/>
        <v>1</v>
      </c>
      <c r="G112" s="14" t="str">
        <f>IF('RNV 04 2025'!L112="Implementadas", 1, IF('RNV 04 2025'!L112="Parcialmente implementadas", 0.5, IF('RNV 04 2025'!L112="No implementadas", 0,"0" )))</f>
        <v>0</v>
      </c>
    </row>
    <row r="113" spans="1:7" ht="15.75" customHeight="1" x14ac:dyDescent="0.25">
      <c r="A113" s="14">
        <f>IF(LEN('RNV 04 2025'!G113)&gt;0, 1, 0)</f>
        <v>0</v>
      </c>
      <c r="B113" s="14">
        <f>IF('RNV 04 2025'!J113="En tiempo",1,0)</f>
        <v>0</v>
      </c>
      <c r="C113" s="14">
        <f t="shared" si="0"/>
        <v>0</v>
      </c>
      <c r="D113" s="14">
        <f>IF('RNV 04 2025'!G113="Acepta", 1, IF('RNV 04 2025'!G113="Rechaza", 0.5, IF(ISBLANK('RNV 04 2025'!G113), 0, )))</f>
        <v>0</v>
      </c>
      <c r="E113" s="14">
        <f>IF('RNV 04 2025'!I113="Se señala",1,0)</f>
        <v>0</v>
      </c>
      <c r="F113" s="14">
        <f t="shared" si="1"/>
        <v>0</v>
      </c>
      <c r="G113" s="14" t="str">
        <f>IF('RNV 04 2025'!L113="Implementadas", 1, IF('RNV 04 2025'!L113="Parcialmente implementadas", 0.5, IF('RNV 04 2025'!L113="No implementadas", 0,"0" )))</f>
        <v>0</v>
      </c>
    </row>
    <row r="114" spans="1:7" ht="15.75" customHeight="1" x14ac:dyDescent="0.25">
      <c r="A114" s="14">
        <f>IF(LEN('RNV 04 2025'!G114)&gt;0, 1, 0)</f>
        <v>0</v>
      </c>
      <c r="B114" s="14">
        <f>IF('RNV 04 2025'!J114="En tiempo",1,0)</f>
        <v>0</v>
      </c>
      <c r="C114" s="14">
        <f t="shared" si="0"/>
        <v>0</v>
      </c>
      <c r="D114" s="14">
        <f>IF('RNV 04 2025'!G114="Acepta", 1, IF('RNV 04 2025'!G114="Rechaza", 0.5, IF(ISBLANK('RNV 04 2025'!G114), 0, )))</f>
        <v>0</v>
      </c>
      <c r="E114" s="14">
        <f>IF('RNV 04 2025'!I114="Se señala",1,0)</f>
        <v>0</v>
      </c>
      <c r="F114" s="14">
        <f t="shared" si="1"/>
        <v>0</v>
      </c>
      <c r="G114" s="14" t="str">
        <f>IF('RNV 04 2025'!L114="Implementadas", 1, IF('RNV 04 2025'!L114="Parcialmente implementadas", 0.5, IF('RNV 04 2025'!L114="No implementadas", 0,"0" )))</f>
        <v>0</v>
      </c>
    </row>
    <row r="115" spans="1:7" ht="15.75" customHeight="1" x14ac:dyDescent="0.25">
      <c r="A115" s="14">
        <f>IF(LEN('RNV 04 2025'!G115)&gt;0, 1, 0)</f>
        <v>0</v>
      </c>
      <c r="B115" s="14">
        <f>IF('RNV 04 2025'!J115="En tiempo",1,0)</f>
        <v>0</v>
      </c>
      <c r="C115" s="14">
        <f t="shared" si="0"/>
        <v>0</v>
      </c>
      <c r="D115" s="14">
        <f>IF('RNV 04 2025'!G115="Acepta", 1, IF('RNV 04 2025'!G115="Rechaza", 0.5, IF(ISBLANK('RNV 04 2025'!G115), 0, )))</f>
        <v>0</v>
      </c>
      <c r="E115" s="14">
        <f>IF('RNV 04 2025'!I115="Se señala",1,0)</f>
        <v>0</v>
      </c>
      <c r="F115" s="14">
        <f t="shared" si="1"/>
        <v>0</v>
      </c>
      <c r="G115" s="14" t="str">
        <f>IF('RNV 04 2025'!L115="Implementadas", 1, IF('RNV 04 2025'!L115="Parcialmente implementadas", 0.5, IF('RNV 04 2025'!L115="No implementadas", 0,"0" )))</f>
        <v>0</v>
      </c>
    </row>
    <row r="116" spans="1:7" ht="15.75" customHeight="1" x14ac:dyDescent="0.25">
      <c r="A116" s="14">
        <f>IF(LEN('RNV 04 2025'!G116)&gt;0, 1, 0)</f>
        <v>0</v>
      </c>
      <c r="B116" s="14">
        <f>IF('RNV 04 2025'!J116="En tiempo",1,0)</f>
        <v>0</v>
      </c>
      <c r="C116" s="14">
        <f t="shared" si="0"/>
        <v>0</v>
      </c>
      <c r="D116" s="14">
        <f>IF('RNV 04 2025'!G116="Acepta", 1, IF('RNV 04 2025'!G116="Rechaza", 0.5, IF(ISBLANK('RNV 04 2025'!G116), 0, )))</f>
        <v>0</v>
      </c>
      <c r="E116" s="14">
        <f>IF('RNV 04 2025'!I116="Se señala",1,0)</f>
        <v>0</v>
      </c>
      <c r="F116" s="14">
        <f t="shared" si="1"/>
        <v>0</v>
      </c>
      <c r="G116" s="14" t="str">
        <f>IF('RNV 04 2025'!L116="Implementadas", 1, IF('RNV 04 2025'!L116="Parcialmente implementadas", 0.5, IF('RNV 04 2025'!L116="No implementadas", 0,"0" )))</f>
        <v>0</v>
      </c>
    </row>
    <row r="117" spans="1:7" ht="15.75" customHeight="1" x14ac:dyDescent="0.25">
      <c r="A117" s="14">
        <f>IF(LEN('RNV 04 2025'!G117)&gt;0, 1, 0)</f>
        <v>0</v>
      </c>
      <c r="B117" s="14">
        <f>IF('RNV 04 2025'!J117="En tiempo",1,0)</f>
        <v>0</v>
      </c>
      <c r="C117" s="14">
        <f t="shared" si="0"/>
        <v>0</v>
      </c>
      <c r="D117" s="14">
        <f>IF('RNV 04 2025'!G117="Acepta", 1, IF('RNV 04 2025'!G117="Rechaza", 0.5, IF(ISBLANK('RNV 04 2025'!G117), 0, )))</f>
        <v>0</v>
      </c>
      <c r="E117" s="14">
        <f>IF('RNV 04 2025'!I117="Se señala",1,0)</f>
        <v>0</v>
      </c>
      <c r="F117" s="14">
        <f t="shared" si="1"/>
        <v>0</v>
      </c>
      <c r="G117" s="14" t="str">
        <f>IF('RNV 04 2025'!L117="Implementadas", 1, IF('RNV 04 2025'!L117="Parcialmente implementadas", 0.5, IF('RNV 04 2025'!L117="No implementadas", 0,"0" )))</f>
        <v>0</v>
      </c>
    </row>
    <row r="118" spans="1:7" ht="15.75" customHeight="1" x14ac:dyDescent="0.25">
      <c r="A118" s="14">
        <f>IF(LEN('RNV 04 2025'!G118)&gt;0, 1, 0)</f>
        <v>0</v>
      </c>
      <c r="B118" s="14">
        <f>IF('RNV 04 2025'!J118="En tiempo",1,0)</f>
        <v>0</v>
      </c>
      <c r="C118" s="14">
        <f t="shared" si="0"/>
        <v>0</v>
      </c>
      <c r="D118" s="14">
        <f>IF('RNV 04 2025'!G118="Acepta", 1, IF('RNV 04 2025'!G118="Rechaza", 0.5, IF(ISBLANK('RNV 04 2025'!G118), 0, )))</f>
        <v>0</v>
      </c>
      <c r="E118" s="14">
        <f>IF('RNV 04 2025'!I118="Se señala",1,0)</f>
        <v>0</v>
      </c>
      <c r="F118" s="14">
        <f t="shared" si="1"/>
        <v>0</v>
      </c>
      <c r="G118" s="14" t="str">
        <f>IF('RNV 04 2025'!L118="Implementadas", 1, IF('RNV 04 2025'!L118="Parcialmente implementadas", 0.5, IF('RNV 04 2025'!L118="No implementadas", 0,"0" )))</f>
        <v>0</v>
      </c>
    </row>
    <row r="119" spans="1:7" ht="15.75" customHeight="1" x14ac:dyDescent="0.25">
      <c r="A119" s="14">
        <f>IF(LEN('RNV 04 2025'!G119)&gt;0, 1, 0)</f>
        <v>0</v>
      </c>
      <c r="B119" s="14">
        <f>IF('RNV 04 2025'!J119="En tiempo",1,0)</f>
        <v>0</v>
      </c>
      <c r="C119" s="14">
        <f t="shared" si="0"/>
        <v>0</v>
      </c>
      <c r="D119" s="14">
        <f>IF('RNV 04 2025'!G119="Acepta", 1, IF('RNV 04 2025'!G119="Rechaza", 0.5, IF(ISBLANK('RNV 04 2025'!G119), 0, )))</f>
        <v>0</v>
      </c>
      <c r="E119" s="14">
        <f>IF('RNV 04 2025'!I119="Se señala",1,0)</f>
        <v>0</v>
      </c>
      <c r="F119" s="14">
        <f t="shared" si="1"/>
        <v>0</v>
      </c>
      <c r="G119" s="14" t="str">
        <f>IF('RNV 04 2025'!L119="Implementadas", 1, IF('RNV 04 2025'!L119="Parcialmente implementadas", 0.5, IF('RNV 04 2025'!L119="No implementadas", 0,"0" )))</f>
        <v>0</v>
      </c>
    </row>
    <row r="120" spans="1:7" ht="15.75" customHeight="1" x14ac:dyDescent="0.25">
      <c r="A120" s="14">
        <f>IF(LEN('RNV 04 2025'!G120)&gt;0, 1, 0)</f>
        <v>0</v>
      </c>
      <c r="B120" s="14">
        <f>IF('RNV 04 2025'!J120="En tiempo",1,0)</f>
        <v>0</v>
      </c>
      <c r="C120" s="14">
        <f t="shared" si="0"/>
        <v>0</v>
      </c>
      <c r="D120" s="14">
        <f>IF('RNV 04 2025'!G120="Acepta", 1, IF('RNV 04 2025'!G120="Rechaza", 0.5, IF(ISBLANK('RNV 04 2025'!G120), 0, )))</f>
        <v>0</v>
      </c>
      <c r="E120" s="14">
        <f>IF('RNV 04 2025'!I120="Se señala",1,0)</f>
        <v>0</v>
      </c>
      <c r="F120" s="14">
        <f t="shared" si="1"/>
        <v>0</v>
      </c>
      <c r="G120" s="14" t="str">
        <f>IF('RNV 04 2025'!L120="Implementadas", 1, IF('RNV 04 2025'!L120="Parcialmente implementadas", 0.5, IF('RNV 04 2025'!L120="No implementadas", 0,"0" )))</f>
        <v>0</v>
      </c>
    </row>
    <row r="121" spans="1:7" ht="15.75" customHeight="1" x14ac:dyDescent="0.25">
      <c r="A121" s="14">
        <f>IF(LEN('RNV 04 2025'!G121)&gt;0, 1, 0)</f>
        <v>0</v>
      </c>
      <c r="B121" s="14">
        <f>IF('RNV 04 2025'!J121="En tiempo",1,0)</f>
        <v>0</v>
      </c>
      <c r="C121" s="14">
        <f t="shared" si="0"/>
        <v>0</v>
      </c>
      <c r="D121" s="14">
        <f>IF('RNV 04 2025'!G121="Acepta", 1, IF('RNV 04 2025'!G121="Rechaza", 0.5, IF(ISBLANK('RNV 04 2025'!G121), 0, )))</f>
        <v>0</v>
      </c>
      <c r="E121" s="14">
        <f>IF('RNV 04 2025'!I121="Se señala",1,0)</f>
        <v>0</v>
      </c>
      <c r="F121" s="14">
        <f t="shared" si="1"/>
        <v>0</v>
      </c>
      <c r="G121" s="14" t="str">
        <f>IF('RNV 04 2025'!L121="Implementadas", 1, IF('RNV 04 2025'!L121="Parcialmente implementadas", 0.5, IF('RNV 04 2025'!L121="No implementadas", 0,"0" )))</f>
        <v>0</v>
      </c>
    </row>
    <row r="122" spans="1:7" ht="15.75" customHeight="1" x14ac:dyDescent="0.25">
      <c r="A122" s="14">
        <f>IF(LEN('RNV 04 2025'!G122)&gt;0, 1, 0)</f>
        <v>0</v>
      </c>
      <c r="B122" s="14">
        <f>IF('RNV 04 2025'!J122="En tiempo",1,0)</f>
        <v>0</v>
      </c>
      <c r="C122" s="14">
        <f t="shared" si="0"/>
        <v>0</v>
      </c>
      <c r="D122" s="14">
        <f>IF('RNV 04 2025'!G122="Acepta", 1, IF('RNV 04 2025'!G122="Rechaza", 0.5, IF(ISBLANK('RNV 04 2025'!G122), 0, )))</f>
        <v>0</v>
      </c>
      <c r="E122" s="14">
        <f>IF('RNV 04 2025'!I122="Se señala",1,0)</f>
        <v>0</v>
      </c>
      <c r="F122" s="14">
        <f t="shared" si="1"/>
        <v>0</v>
      </c>
      <c r="G122" s="14" t="str">
        <f>IF('RNV 04 2025'!L122="Implementadas", 1, IF('RNV 04 2025'!L122="Parcialmente implementadas", 0.5, IF('RNV 04 2025'!L122="No implementadas", 0,"0" )))</f>
        <v>0</v>
      </c>
    </row>
    <row r="123" spans="1:7" ht="15.75" customHeight="1" x14ac:dyDescent="0.25">
      <c r="A123" s="14">
        <f>IF(LEN('RNV 04 2025'!G123)&gt;0, 1, 0)</f>
        <v>0</v>
      </c>
      <c r="B123" s="14">
        <f>IF('RNV 04 2025'!J123="En tiempo",1,0)</f>
        <v>0</v>
      </c>
      <c r="C123" s="14">
        <f t="shared" si="0"/>
        <v>0</v>
      </c>
      <c r="D123" s="14">
        <f>IF('RNV 04 2025'!G123="Acepta", 1, IF('RNV 04 2025'!G123="Rechaza", 0.5, IF(ISBLANK('RNV 04 2025'!G123), 0, )))</f>
        <v>0</v>
      </c>
      <c r="E123" s="14">
        <f>IF('RNV 04 2025'!I123="Se señala",1,0)</f>
        <v>0</v>
      </c>
      <c r="F123" s="14">
        <f t="shared" si="1"/>
        <v>0</v>
      </c>
      <c r="G123" s="14" t="str">
        <f>IF('RNV 04 2025'!L123="Implementadas", 1, IF('RNV 04 2025'!L123="Parcialmente implementadas", 0.5, IF('RNV 04 2025'!L123="No implementadas", 0,"0" )))</f>
        <v>0</v>
      </c>
    </row>
    <row r="124" spans="1:7" ht="15.75" customHeight="1" x14ac:dyDescent="0.25">
      <c r="A124" s="14">
        <f>IF(LEN('RNV 04 2025'!G124)&gt;0, 1, 0)</f>
        <v>0</v>
      </c>
      <c r="B124" s="14">
        <f>IF('RNV 04 2025'!J124="En tiempo",1,0)</f>
        <v>0</v>
      </c>
      <c r="C124" s="14">
        <f t="shared" si="0"/>
        <v>0</v>
      </c>
      <c r="D124" s="14">
        <f>IF('RNV 04 2025'!G124="Acepta", 1, IF('RNV 04 2025'!G124="Rechaza", 0.5, IF(ISBLANK('RNV 04 2025'!G124), 0, )))</f>
        <v>0</v>
      </c>
      <c r="E124" s="14">
        <f>IF('RNV 04 2025'!I124="Se señala",1,0)</f>
        <v>0</v>
      </c>
      <c r="F124" s="14">
        <f t="shared" si="1"/>
        <v>0</v>
      </c>
      <c r="G124" s="14" t="str">
        <f>IF('RNV 04 2025'!L124="Implementadas", 1, IF('RNV 04 2025'!L124="Parcialmente implementadas", 0.5, IF('RNV 04 2025'!L124="No implementadas", 0,"0" )))</f>
        <v>0</v>
      </c>
    </row>
    <row r="125" spans="1:7" ht="15.75" customHeight="1" x14ac:dyDescent="0.25">
      <c r="A125" s="14">
        <f>IF(LEN('RNV 04 2025'!G125)&gt;0, 1, 0)</f>
        <v>0</v>
      </c>
      <c r="B125" s="14">
        <f>IF('RNV 04 2025'!J125="En tiempo",1,0)</f>
        <v>0</v>
      </c>
      <c r="C125" s="14">
        <f t="shared" si="0"/>
        <v>0</v>
      </c>
      <c r="D125" s="14">
        <f>IF('RNV 04 2025'!G125="Acepta", 1, IF('RNV 04 2025'!G125="Rechaza", 0.5, IF(ISBLANK('RNV 04 2025'!G125), 0, )))</f>
        <v>0</v>
      </c>
      <c r="E125" s="14">
        <f>IF('RNV 04 2025'!I125="Se señala",1,0)</f>
        <v>0</v>
      </c>
      <c r="F125" s="14">
        <f t="shared" si="1"/>
        <v>0</v>
      </c>
      <c r="G125" s="14" t="str">
        <f>IF('RNV 04 2025'!L125="Implementadas", 1, IF('RNV 04 2025'!L125="Parcialmente implementadas", 0.5, IF('RNV 04 2025'!L125="No implementadas", 0,"0" )))</f>
        <v>0</v>
      </c>
    </row>
    <row r="126" spans="1:7" ht="15.75" customHeight="1" x14ac:dyDescent="0.25">
      <c r="A126" s="14">
        <f>IF(LEN('RNV 04 2025'!G126)&gt;0, 1, 0)</f>
        <v>0</v>
      </c>
      <c r="B126" s="14">
        <f>IF('RNV 04 2025'!J126="En tiempo",1,0)</f>
        <v>0</v>
      </c>
      <c r="C126" s="14">
        <f t="shared" si="0"/>
        <v>0</v>
      </c>
      <c r="D126" s="14">
        <f>IF('RNV 04 2025'!G126="Acepta", 1, IF('RNV 04 2025'!G126="Rechaza", 0.5, IF(ISBLANK('RNV 04 2025'!G126), 0, )))</f>
        <v>0</v>
      </c>
      <c r="E126" s="14">
        <f>IF('RNV 04 2025'!I126="Se señala",1,0)</f>
        <v>0</v>
      </c>
      <c r="F126" s="14">
        <f t="shared" si="1"/>
        <v>0</v>
      </c>
      <c r="G126" s="14" t="str">
        <f>IF('RNV 04 2025'!L126="Implementadas", 1, IF('RNV 04 2025'!L126="Parcialmente implementadas", 0.5, IF('RNV 04 2025'!L126="No implementadas", 0,"0" )))</f>
        <v>0</v>
      </c>
    </row>
    <row r="127" spans="1:7" ht="15.75" customHeight="1" x14ac:dyDescent="0.25">
      <c r="A127" s="14">
        <f>IF(LEN('RNV 04 2025'!G127)&gt;0, 1, 0)</f>
        <v>0</v>
      </c>
      <c r="B127" s="14">
        <f>IF('RNV 04 2025'!J127="En tiempo",1,0)</f>
        <v>0</v>
      </c>
      <c r="C127" s="14">
        <f t="shared" si="0"/>
        <v>0</v>
      </c>
      <c r="D127" s="14">
        <f>IF('RNV 04 2025'!G127="Acepta", 1, IF('RNV 04 2025'!G127="Rechaza", 0.5, IF(ISBLANK('RNV 04 2025'!G127), 0, )))</f>
        <v>0</v>
      </c>
      <c r="E127" s="14">
        <f>IF('RNV 04 2025'!I127="Se señala",1,0)</f>
        <v>0</v>
      </c>
      <c r="F127" s="14">
        <f t="shared" si="1"/>
        <v>0</v>
      </c>
      <c r="G127" s="14" t="str">
        <f>IF('RNV 04 2025'!L127="Implementadas", 1, IF('RNV 04 2025'!L127="Parcialmente implementadas", 0.5, IF('RNV 04 2025'!L127="No implementadas", 0,"0" )))</f>
        <v>0</v>
      </c>
    </row>
    <row r="128" spans="1:7" ht="15.75" customHeight="1" x14ac:dyDescent="0.25">
      <c r="A128" s="14">
        <f>IF(LEN('RNV 04 2025'!G128)&gt;0, 1, 0)</f>
        <v>1</v>
      </c>
      <c r="B128" s="14">
        <f>IF('RNV 04 2025'!J128="En tiempo",1,0)</f>
        <v>1</v>
      </c>
      <c r="C128" s="14">
        <f t="shared" si="0"/>
        <v>1</v>
      </c>
      <c r="D128" s="14">
        <f>IF('RNV 04 2025'!G128="Acepta", 1, IF('RNV 04 2025'!G128="Rechaza", 0.5, IF(ISBLANK('RNV 04 2025'!G128), 0, )))</f>
        <v>1</v>
      </c>
      <c r="E128" s="14">
        <f>IF('RNV 04 2025'!I128="Se señala",1,0)</f>
        <v>1</v>
      </c>
      <c r="F128" s="14">
        <f t="shared" si="1"/>
        <v>1</v>
      </c>
      <c r="G128" s="14" t="str">
        <f>IF('RNV 04 2025'!L128="Implementadas", 1, IF('RNV 04 2025'!L128="Parcialmente implementadas", 0.5, IF('RNV 04 2025'!L128="No implementadas", 0,"0" )))</f>
        <v>0</v>
      </c>
    </row>
    <row r="129" spans="1:7" ht="15.75" customHeight="1" x14ac:dyDescent="0.25">
      <c r="A129" s="14">
        <f>IF(LEN('RNV 04 2025'!G129)&gt;0, 1, 0)</f>
        <v>0</v>
      </c>
      <c r="B129" s="14">
        <f>IF('RNV 04 2025'!J129="En tiempo",1,0)</f>
        <v>0</v>
      </c>
      <c r="C129" s="14">
        <f t="shared" si="0"/>
        <v>0</v>
      </c>
      <c r="D129" s="14">
        <f>IF('RNV 04 2025'!G129="Acepta", 1, IF('RNV 04 2025'!G129="Rechaza", 0.5, IF(ISBLANK('RNV 04 2025'!G129), 0, )))</f>
        <v>0</v>
      </c>
      <c r="E129" s="14">
        <f>IF('RNV 04 2025'!I129="Se señala",1,0)</f>
        <v>0</v>
      </c>
      <c r="F129" s="14">
        <f t="shared" si="1"/>
        <v>0</v>
      </c>
      <c r="G129" s="14" t="str">
        <f>IF('RNV 04 2025'!L129="Implementadas", 1, IF('RNV 04 2025'!L129="Parcialmente implementadas", 0.5, IF('RNV 04 2025'!L129="No implementadas", 0,"0" )))</f>
        <v>0</v>
      </c>
    </row>
    <row r="130" spans="1:7" ht="15.75" customHeight="1" x14ac:dyDescent="0.25">
      <c r="A130" s="14">
        <f>IF(LEN('RNV 04 2025'!G130)&gt;0, 1, 0)</f>
        <v>0</v>
      </c>
      <c r="B130" s="14">
        <f>IF('RNV 04 2025'!J130="En tiempo",1,0)</f>
        <v>0</v>
      </c>
      <c r="C130" s="14">
        <f t="shared" si="0"/>
        <v>0</v>
      </c>
      <c r="D130" s="14">
        <f>IF('RNV 04 2025'!G130="Acepta", 1, IF('RNV 04 2025'!G130="Rechaza", 0.5, IF(ISBLANK('RNV 04 2025'!G130), 0, )))</f>
        <v>0</v>
      </c>
      <c r="E130" s="14">
        <f>IF('RNV 04 2025'!I130="Se señala",1,0)</f>
        <v>0</v>
      </c>
      <c r="F130" s="14">
        <f t="shared" si="1"/>
        <v>0</v>
      </c>
      <c r="G130" s="14" t="str">
        <f>IF('RNV 04 2025'!L130="Implementadas", 1, IF('RNV 04 2025'!L130="Parcialmente implementadas", 0.5, IF('RNV 04 2025'!L130="No implementadas", 0,"0" )))</f>
        <v>0</v>
      </c>
    </row>
    <row r="131" spans="1:7" ht="15.75" customHeight="1" x14ac:dyDescent="0.25">
      <c r="A131" s="14">
        <f>IF(LEN('RNV 04 2025'!G131)&gt;0, 1, 0)</f>
        <v>0</v>
      </c>
      <c r="B131" s="14">
        <f>IF('RNV 04 2025'!J131="En tiempo",1,0)</f>
        <v>0</v>
      </c>
      <c r="C131" s="14">
        <f t="shared" si="0"/>
        <v>0</v>
      </c>
      <c r="D131" s="14">
        <f>IF('RNV 04 2025'!G131="Acepta", 1, IF('RNV 04 2025'!G131="Rechaza", 0.5, IF(ISBLANK('RNV 04 2025'!G131), 0, )))</f>
        <v>0</v>
      </c>
      <c r="E131" s="14">
        <f>IF('RNV 04 2025'!I131="Se señala",1,0)</f>
        <v>0</v>
      </c>
      <c r="F131" s="14">
        <f t="shared" si="1"/>
        <v>0</v>
      </c>
      <c r="G131" s="14" t="str">
        <f>IF('RNV 04 2025'!L131="Implementadas", 1, IF('RNV 04 2025'!L131="Parcialmente implementadas", 0.5, IF('RNV 04 2025'!L131="No implementadas", 0,"0" )))</f>
        <v>0</v>
      </c>
    </row>
    <row r="132" spans="1:7" ht="15.75" customHeight="1" x14ac:dyDescent="0.25">
      <c r="A132" s="14">
        <f>IF(LEN('RNV 04 2025'!G132)&gt;0, 1, 0)</f>
        <v>1</v>
      </c>
      <c r="B132" s="14">
        <f>IF('RNV 04 2025'!J132="En tiempo",1,0)</f>
        <v>1</v>
      </c>
      <c r="C132" s="14">
        <f t="shared" si="0"/>
        <v>1</v>
      </c>
      <c r="D132" s="14">
        <f>IF('RNV 04 2025'!G132="Acepta", 1, IF('RNV 04 2025'!G132="Rechaza", 0.5, IF(ISBLANK('RNV 04 2025'!G132), 0, )))</f>
        <v>1</v>
      </c>
      <c r="E132" s="14">
        <f>IF('RNV 04 2025'!I132="Se señala",1,0)</f>
        <v>1</v>
      </c>
      <c r="F132" s="14">
        <f t="shared" si="1"/>
        <v>1</v>
      </c>
      <c r="G132" s="14">
        <f>IF('RNV 04 2025'!L132="Implementadas", 1, IF('RNV 04 2025'!L132="Parcialmente implementadas", 0.5, IF('RNV 04 2025'!L132="No implementadas", 0,"0" )))</f>
        <v>1</v>
      </c>
    </row>
    <row r="133" spans="1:7" ht="15.75" customHeight="1" x14ac:dyDescent="0.25">
      <c r="A133" s="14">
        <f>IF(LEN('RNV 04 2025'!G133)&gt;0, 1, 0)</f>
        <v>0</v>
      </c>
      <c r="B133" s="14">
        <f>IF('RNV 04 2025'!J133="En tiempo",1,0)</f>
        <v>0</v>
      </c>
      <c r="C133" s="14">
        <f t="shared" si="0"/>
        <v>0</v>
      </c>
      <c r="D133" s="14">
        <f>IF('RNV 04 2025'!G133="Acepta", 1, IF('RNV 04 2025'!G133="Rechaza", 0.5, IF(ISBLANK('RNV 04 2025'!G133), 0, )))</f>
        <v>0</v>
      </c>
      <c r="E133" s="14">
        <f>IF('RNV 04 2025'!I133="Se señala",1,0)</f>
        <v>0</v>
      </c>
      <c r="F133" s="14">
        <f t="shared" si="1"/>
        <v>0</v>
      </c>
      <c r="G133" s="14" t="str">
        <f>IF('RNV 04 2025'!L133="Implementadas", 1, IF('RNV 04 2025'!L133="Parcialmente implementadas", 0.5, IF('RNV 04 2025'!L133="No implementadas", 0,"0" )))</f>
        <v>0</v>
      </c>
    </row>
    <row r="134" spans="1:7" ht="15.75" customHeight="1" x14ac:dyDescent="0.25">
      <c r="A134" s="14">
        <f>IF(LEN('RNV 04 2025'!G134)&gt;0, 1, 0)</f>
        <v>0</v>
      </c>
      <c r="B134" s="14">
        <f>IF('RNV 04 2025'!J134="En tiempo",1,0)</f>
        <v>0</v>
      </c>
      <c r="C134" s="14">
        <f t="shared" si="0"/>
        <v>0</v>
      </c>
      <c r="D134" s="14">
        <f>IF('RNV 04 2025'!G134="Acepta", 1, IF('RNV 04 2025'!G134="Rechaza", 0.5, IF(ISBLANK('RNV 04 2025'!G134), 0, )))</f>
        <v>0</v>
      </c>
      <c r="E134" s="14">
        <f>IF('RNV 04 2025'!I134="Se señala",1,0)</f>
        <v>0</v>
      </c>
      <c r="F134" s="14">
        <f t="shared" si="1"/>
        <v>0</v>
      </c>
      <c r="G134" s="14" t="str">
        <f>IF('RNV 04 2025'!L134="Implementadas", 1, IF('RNV 04 2025'!L134="Parcialmente implementadas", 0.5, IF('RNV 04 2025'!L134="No implementadas", 0,"0" )))</f>
        <v>0</v>
      </c>
    </row>
    <row r="135" spans="1:7" ht="15.75" customHeight="1" x14ac:dyDescent="0.25">
      <c r="A135" s="14">
        <f>IF(LEN('RNV 04 2025'!G135)&gt;0, 1, 0)</f>
        <v>0</v>
      </c>
      <c r="B135" s="14">
        <f>IF('RNV 04 2025'!J135="En tiempo",1,0)</f>
        <v>0</v>
      </c>
      <c r="C135" s="14">
        <f t="shared" si="0"/>
        <v>0</v>
      </c>
      <c r="D135" s="14">
        <f>IF('RNV 04 2025'!G135="Acepta", 1, IF('RNV 04 2025'!G135="Rechaza", 0.5, IF(ISBLANK('RNV 04 2025'!G135), 0, )))</f>
        <v>0</v>
      </c>
      <c r="E135" s="14">
        <f>IF('RNV 04 2025'!I135="Se señala",1,0)</f>
        <v>0</v>
      </c>
      <c r="F135" s="14">
        <f t="shared" si="1"/>
        <v>0</v>
      </c>
      <c r="G135" s="14" t="str">
        <f>IF('RNV 04 2025'!L135="Implementadas", 1, IF('RNV 04 2025'!L135="Parcialmente implementadas", 0.5, IF('RNV 04 2025'!L135="No implementadas", 0,"0" )))</f>
        <v>0</v>
      </c>
    </row>
    <row r="136" spans="1:7" ht="15.75" customHeight="1" x14ac:dyDescent="0.25">
      <c r="A136" s="14">
        <f>IF(LEN('RNV 04 2025'!G136)&gt;0, 1, 0)</f>
        <v>0</v>
      </c>
      <c r="B136" s="14">
        <f>IF('RNV 04 2025'!J136="En tiempo",1,0)</f>
        <v>0</v>
      </c>
      <c r="C136" s="14">
        <f t="shared" si="0"/>
        <v>0</v>
      </c>
      <c r="D136" s="14">
        <f>IF('RNV 04 2025'!G136="Acepta", 1, IF('RNV 04 2025'!G136="Rechaza", 0.5, IF(ISBLANK('RNV 04 2025'!G136), 0, )))</f>
        <v>0</v>
      </c>
      <c r="E136" s="14">
        <f>IF('RNV 04 2025'!I136="Se señala",1,0)</f>
        <v>0</v>
      </c>
      <c r="F136" s="14">
        <f t="shared" si="1"/>
        <v>0</v>
      </c>
      <c r="G136" s="14" t="str">
        <f>IF('RNV 04 2025'!L136="Implementadas", 1, IF('RNV 04 2025'!L136="Parcialmente implementadas", 0.5, IF('RNV 04 2025'!L136="No implementadas", 0,"0" )))</f>
        <v>0</v>
      </c>
    </row>
    <row r="137" spans="1:7" ht="15.75" customHeight="1" x14ac:dyDescent="0.25">
      <c r="A137" s="14">
        <f>IF(LEN('RNV 04 2025'!G137)&gt;0, 1, 0)</f>
        <v>0</v>
      </c>
      <c r="B137" s="14">
        <f>IF('RNV 04 2025'!J137="En tiempo",1,0)</f>
        <v>0</v>
      </c>
      <c r="C137" s="14">
        <f t="shared" si="0"/>
        <v>0</v>
      </c>
      <c r="D137" s="14">
        <f>IF('RNV 04 2025'!G137="Acepta", 1, IF('RNV 04 2025'!G137="Rechaza", 0.5, IF(ISBLANK('RNV 04 2025'!G137), 0, )))</f>
        <v>0</v>
      </c>
      <c r="E137" s="14">
        <f>IF('RNV 04 2025'!I137="Se señala",1,0)</f>
        <v>0</v>
      </c>
      <c r="F137" s="14">
        <f t="shared" si="1"/>
        <v>0</v>
      </c>
      <c r="G137" s="14" t="str">
        <f>IF('RNV 04 2025'!L137="Implementadas", 1, IF('RNV 04 2025'!L137="Parcialmente implementadas", 0.5, IF('RNV 04 2025'!L137="No implementadas", 0,"0" )))</f>
        <v>0</v>
      </c>
    </row>
    <row r="138" spans="1:7" ht="15.75" customHeight="1" x14ac:dyDescent="0.25">
      <c r="A138" s="14">
        <f>IF(LEN('RNV 04 2025'!G138)&gt;0, 1, 0)</f>
        <v>0</v>
      </c>
      <c r="B138" s="14">
        <f>IF('RNV 04 2025'!J138="En tiempo",1,0)</f>
        <v>0</v>
      </c>
      <c r="C138" s="14">
        <f t="shared" si="0"/>
        <v>0</v>
      </c>
      <c r="D138" s="14">
        <f>IF('RNV 04 2025'!G138="Acepta", 1, IF('RNV 04 2025'!G138="Rechaza", 0.5, IF(ISBLANK('RNV 04 2025'!G138), 0, )))</f>
        <v>0</v>
      </c>
      <c r="E138" s="14">
        <f>IF('RNV 04 2025'!I138="Se señala",1,0)</f>
        <v>0</v>
      </c>
      <c r="F138" s="14">
        <f t="shared" si="1"/>
        <v>0</v>
      </c>
      <c r="G138" s="14" t="str">
        <f>IF('RNV 04 2025'!L138="Implementadas", 1, IF('RNV 04 2025'!L138="Parcialmente implementadas", 0.5, IF('RNV 04 2025'!L138="No implementadas", 0,"0" )))</f>
        <v>0</v>
      </c>
    </row>
    <row r="139" spans="1:7" ht="15.75" customHeight="1" x14ac:dyDescent="0.25">
      <c r="A139" s="14">
        <f>IF(LEN('RNV 04 2025'!G139)&gt;0, 1, 0)</f>
        <v>0</v>
      </c>
      <c r="B139" s="14">
        <f>IF('RNV 04 2025'!J139="En tiempo",1,0)</f>
        <v>0</v>
      </c>
      <c r="C139" s="14">
        <f t="shared" si="0"/>
        <v>0</v>
      </c>
      <c r="D139" s="14">
        <f>IF('RNV 04 2025'!G139="Acepta", 1, IF('RNV 04 2025'!G139="Rechaza", 0.5, IF(ISBLANK('RNV 04 2025'!G139), 0, )))</f>
        <v>0</v>
      </c>
      <c r="E139" s="14">
        <f>IF('RNV 04 2025'!I139="Se señala",1,0)</f>
        <v>0</v>
      </c>
      <c r="F139" s="14">
        <f t="shared" si="1"/>
        <v>0</v>
      </c>
      <c r="G139" s="14" t="str">
        <f>IF('RNV 04 2025'!L139="Implementadas", 1, IF('RNV 04 2025'!L139="Parcialmente implementadas", 0.5, IF('RNV 04 2025'!L139="No implementadas", 0,"0" )))</f>
        <v>0</v>
      </c>
    </row>
    <row r="140" spans="1:7" ht="15.75" customHeight="1" x14ac:dyDescent="0.25">
      <c r="A140" s="14">
        <f>IF(LEN('RNV 04 2025'!G140)&gt;0, 1, 0)</f>
        <v>1</v>
      </c>
      <c r="B140" s="14">
        <f>IF('RNV 04 2025'!J140="En tiempo",1,0)</f>
        <v>1</v>
      </c>
      <c r="C140" s="14">
        <f t="shared" si="0"/>
        <v>1</v>
      </c>
      <c r="D140" s="14">
        <f>IF('RNV 04 2025'!G140="Acepta", 1, IF('RNV 04 2025'!G140="Rechaza", 0.5, IF(ISBLANK('RNV 04 2025'!G140), 0, )))</f>
        <v>1</v>
      </c>
      <c r="E140" s="14">
        <f>IF('RNV 04 2025'!I140="Se señala",1,0)</f>
        <v>1</v>
      </c>
      <c r="F140" s="14">
        <f t="shared" si="1"/>
        <v>1</v>
      </c>
      <c r="G140" s="14">
        <f>IF('RNV 04 2025'!L140="Implementadas", 1, IF('RNV 04 2025'!L140="Parcialmente implementadas", 0.5, IF('RNV 04 2025'!L140="No implementadas", 0,"0" )))</f>
        <v>1</v>
      </c>
    </row>
    <row r="141" spans="1:7" ht="15.75" customHeight="1" x14ac:dyDescent="0.25">
      <c r="A141" s="14">
        <f>IF(LEN('RNV 04 2025'!G141)&gt;0, 1, 0)</f>
        <v>0</v>
      </c>
      <c r="B141" s="14">
        <f>IF('RNV 04 2025'!J141="En tiempo",1,0)</f>
        <v>0</v>
      </c>
      <c r="C141" s="14">
        <f t="shared" si="0"/>
        <v>0</v>
      </c>
      <c r="D141" s="14">
        <f>IF('RNV 04 2025'!G141="Acepta", 1, IF('RNV 04 2025'!G141="Rechaza", 0.5, IF(ISBLANK('RNV 04 2025'!G141), 0, )))</f>
        <v>0</v>
      </c>
      <c r="E141" s="14">
        <f>IF('RNV 04 2025'!I141="Se señala",1,0)</f>
        <v>0</v>
      </c>
      <c r="F141" s="14">
        <f t="shared" si="1"/>
        <v>0</v>
      </c>
      <c r="G141" s="14" t="str">
        <f>IF('RNV 04 2025'!L141="Implementadas", 1, IF('RNV 04 2025'!L141="Parcialmente implementadas", 0.5, IF('RNV 04 2025'!L141="No implementadas", 0,"0" )))</f>
        <v>0</v>
      </c>
    </row>
    <row r="142" spans="1:7" ht="15.75" customHeight="1" x14ac:dyDescent="0.25">
      <c r="A142" s="14">
        <f>IF(LEN('RNV 04 2025'!G142)&gt;0, 1, 0)</f>
        <v>0</v>
      </c>
      <c r="B142" s="14">
        <f>IF('RNV 04 2025'!J142="En tiempo",1,0)</f>
        <v>0</v>
      </c>
      <c r="C142" s="14">
        <f t="shared" si="0"/>
        <v>0</v>
      </c>
      <c r="D142" s="14">
        <f>IF('RNV 04 2025'!G142="Acepta", 1, IF('RNV 04 2025'!G142="Rechaza", 0.5, IF(ISBLANK('RNV 04 2025'!G142), 0, )))</f>
        <v>0</v>
      </c>
      <c r="E142" s="14">
        <f>IF('RNV 04 2025'!I142="Se señala",1,0)</f>
        <v>0</v>
      </c>
      <c r="F142" s="14">
        <f t="shared" si="1"/>
        <v>0</v>
      </c>
      <c r="G142" s="14" t="str">
        <f>IF('RNV 04 2025'!L142="Implementadas", 1, IF('RNV 04 2025'!L142="Parcialmente implementadas", 0.5, IF('RNV 04 2025'!L142="No implementadas", 0,"0" )))</f>
        <v>0</v>
      </c>
    </row>
    <row r="143" spans="1:7" ht="15.75" customHeight="1" x14ac:dyDescent="0.25">
      <c r="A143" s="14">
        <f>IF(LEN('RNV 04 2025'!G143)&gt;0, 1, 0)</f>
        <v>0</v>
      </c>
      <c r="B143" s="14">
        <f>IF('RNV 04 2025'!J143="En tiempo",1,0)</f>
        <v>0</v>
      </c>
      <c r="C143" s="14">
        <f t="shared" si="0"/>
        <v>0</v>
      </c>
      <c r="D143" s="14">
        <f>IF('RNV 04 2025'!G143="Acepta", 1, IF('RNV 04 2025'!G143="Rechaza", 0.5, IF(ISBLANK('RNV 04 2025'!G143), 0, )))</f>
        <v>0</v>
      </c>
      <c r="E143" s="14">
        <f>IF('RNV 04 2025'!I143="Se señala",1,0)</f>
        <v>0</v>
      </c>
      <c r="F143" s="14">
        <f t="shared" si="1"/>
        <v>0</v>
      </c>
      <c r="G143" s="14" t="str">
        <f>IF('RNV 04 2025'!L143="Implementadas", 1, IF('RNV 04 2025'!L143="Parcialmente implementadas", 0.5, IF('RNV 04 2025'!L143="No implementadas", 0,"0" )))</f>
        <v>0</v>
      </c>
    </row>
    <row r="144" spans="1:7" ht="15.75" customHeight="1" x14ac:dyDescent="0.25">
      <c r="A144" s="14">
        <f>IF(LEN('RNV 04 2025'!G144)&gt;0, 1, 0)</f>
        <v>0</v>
      </c>
      <c r="B144" s="14">
        <f>IF('RNV 04 2025'!J144="En tiempo",1,0)</f>
        <v>0</v>
      </c>
      <c r="C144" s="14">
        <f t="shared" si="0"/>
        <v>0</v>
      </c>
      <c r="D144" s="14">
        <f>IF('RNV 04 2025'!G144="Acepta", 1, IF('RNV 04 2025'!G144="Rechaza", 0.5, IF(ISBLANK('RNV 04 2025'!G144), 0, )))</f>
        <v>0</v>
      </c>
      <c r="E144" s="14">
        <f>IF('RNV 04 2025'!I144="Se señala",1,0)</f>
        <v>0</v>
      </c>
      <c r="F144" s="14">
        <f t="shared" si="1"/>
        <v>0</v>
      </c>
      <c r="G144" s="14" t="str">
        <f>IF('RNV 04 2025'!L144="Implementadas", 1, IF('RNV 04 2025'!L144="Parcialmente implementadas", 0.5, IF('RNV 04 2025'!L144="No implementadas", 0,"0" )))</f>
        <v>0</v>
      </c>
    </row>
    <row r="145" spans="1:7" ht="15.75" customHeight="1" x14ac:dyDescent="0.25">
      <c r="A145" s="14">
        <f>IF(LEN('RNV 04 2025'!G145)&gt;0, 1, 0)</f>
        <v>1</v>
      </c>
      <c r="B145" s="14">
        <f>IF('RNV 04 2025'!J145="En tiempo",1,0)</f>
        <v>1</v>
      </c>
      <c r="C145" s="14">
        <f t="shared" si="0"/>
        <v>1</v>
      </c>
      <c r="D145" s="14">
        <f>IF('RNV 04 2025'!G145="Acepta", 1, IF('RNV 04 2025'!G145="Rechaza", 0.5, IF(ISBLANK('RNV 04 2025'!G145), 0, )))</f>
        <v>1</v>
      </c>
      <c r="E145" s="14">
        <f>IF('RNV 04 2025'!I145="Se señala",1,0)</f>
        <v>1</v>
      </c>
      <c r="F145" s="14">
        <f t="shared" si="1"/>
        <v>1</v>
      </c>
      <c r="G145" s="14">
        <f>IF('RNV 04 2025'!L145="Implementadas", 1, IF('RNV 04 2025'!L145="Parcialmente implementadas", 0.5, IF('RNV 04 2025'!L145="No implementadas", 0,"0" )))</f>
        <v>1</v>
      </c>
    </row>
    <row r="146" spans="1:7" ht="15.75" customHeight="1" x14ac:dyDescent="0.25">
      <c r="A146" s="14">
        <f>IF(LEN('RNV 04 2025'!G146)&gt;0, 1, 0)</f>
        <v>0</v>
      </c>
      <c r="B146" s="14">
        <f>IF('RNV 04 2025'!J146="En tiempo",1,0)</f>
        <v>0</v>
      </c>
      <c r="C146" s="14">
        <f t="shared" si="0"/>
        <v>0</v>
      </c>
      <c r="D146" s="14">
        <f>IF('RNV 04 2025'!G146="Acepta", 1, IF('RNV 04 2025'!G146="Rechaza", 0.5, IF(ISBLANK('RNV 04 2025'!G146), 0, )))</f>
        <v>0</v>
      </c>
      <c r="E146" s="14">
        <f>IF('RNV 04 2025'!I146="Se señala",1,0)</f>
        <v>0</v>
      </c>
      <c r="F146" s="14">
        <f t="shared" si="1"/>
        <v>0</v>
      </c>
      <c r="G146" s="14" t="str">
        <f>IF('RNV 04 2025'!L146="Implementadas", 1, IF('RNV 04 2025'!L146="Parcialmente implementadas", 0.5, IF('RNV 04 2025'!L146="No implementadas", 0,"0" )))</f>
        <v>0</v>
      </c>
    </row>
    <row r="147" spans="1:7" ht="15.75" customHeight="1" x14ac:dyDescent="0.25">
      <c r="A147" s="14">
        <f>IF(LEN('RNV 04 2025'!G147)&gt;0, 1, 0)</f>
        <v>0</v>
      </c>
      <c r="B147" s="14">
        <f>IF('RNV 04 2025'!J147="En tiempo",1,0)</f>
        <v>0</v>
      </c>
      <c r="C147" s="14">
        <f t="shared" si="0"/>
        <v>0</v>
      </c>
      <c r="D147" s="14">
        <f>IF('RNV 04 2025'!G147="Acepta", 1, IF('RNV 04 2025'!G147="Rechaza", 0.5, IF(ISBLANK('RNV 04 2025'!G147), 0, )))</f>
        <v>0</v>
      </c>
      <c r="E147" s="14">
        <f>IF('RNV 04 2025'!I147="Se señala",1,0)</f>
        <v>0</v>
      </c>
      <c r="F147" s="14">
        <f t="shared" si="1"/>
        <v>0</v>
      </c>
      <c r="G147" s="14" t="str">
        <f>IF('RNV 04 2025'!L147="Implementadas", 1, IF('RNV 04 2025'!L147="Parcialmente implementadas", 0.5, IF('RNV 04 2025'!L147="No implementadas", 0,"0" )))</f>
        <v>0</v>
      </c>
    </row>
    <row r="148" spans="1:7" ht="15.75" customHeight="1" x14ac:dyDescent="0.25">
      <c r="A148" s="14">
        <f>IF(LEN('RNV 04 2025'!G148)&gt;0, 1, 0)</f>
        <v>1</v>
      </c>
      <c r="B148" s="14">
        <f>IF('RNV 04 2025'!J148="En tiempo",1,0)</f>
        <v>0</v>
      </c>
      <c r="C148" s="14">
        <f t="shared" si="0"/>
        <v>0.5</v>
      </c>
      <c r="D148" s="14">
        <f>IF('RNV 04 2025'!G148="Acepta", 1, IF('RNV 04 2025'!G148="Rechaza", 0.5, IF(ISBLANK('RNV 04 2025'!G148), 0, )))</f>
        <v>1</v>
      </c>
      <c r="E148" s="14">
        <f>IF('RNV 04 2025'!I148="Se señala",1,0)</f>
        <v>1</v>
      </c>
      <c r="F148" s="14">
        <f t="shared" si="1"/>
        <v>1</v>
      </c>
      <c r="G148" s="14">
        <f>IF('RNV 04 2025'!L148="Implementadas", 1, IF('RNV 04 2025'!L148="Parcialmente implementadas", 0.5, IF('RNV 04 2025'!L148="No implementadas", 0,"0" )))</f>
        <v>0.5</v>
      </c>
    </row>
    <row r="149" spans="1:7" ht="15.75" customHeight="1" x14ac:dyDescent="0.25">
      <c r="A149" s="14">
        <f>IF(LEN('RNV 04 2025'!G149)&gt;0, 1, 0)</f>
        <v>0</v>
      </c>
      <c r="B149" s="14">
        <f>IF('RNV 04 2025'!J149="En tiempo",1,0)</f>
        <v>0</v>
      </c>
      <c r="C149" s="14">
        <f t="shared" si="0"/>
        <v>0</v>
      </c>
      <c r="D149" s="14">
        <f>IF('RNV 04 2025'!G149="Acepta", 1, IF('RNV 04 2025'!G149="Rechaza", 0.5, IF(ISBLANK('RNV 04 2025'!G149), 0, )))</f>
        <v>0</v>
      </c>
      <c r="E149" s="14">
        <f>IF('RNV 04 2025'!I149="Se señala",1,0)</f>
        <v>0</v>
      </c>
      <c r="F149" s="14">
        <f t="shared" si="1"/>
        <v>0</v>
      </c>
      <c r="G149" s="14" t="str">
        <f>IF('RNV 04 2025'!L149="Implementadas", 1, IF('RNV 04 2025'!L149="Parcialmente implementadas", 0.5, IF('RNV 04 2025'!L149="No implementadas", 0,"0" )))</f>
        <v>0</v>
      </c>
    </row>
    <row r="150" spans="1:7" ht="15.75" customHeight="1" x14ac:dyDescent="0.25">
      <c r="A150" s="14">
        <f>IF(LEN('RNV 04 2025'!G150)&gt;0, 1, 0)</f>
        <v>0</v>
      </c>
      <c r="B150" s="14">
        <f>IF('RNV 04 2025'!J150="En tiempo",1,0)</f>
        <v>0</v>
      </c>
      <c r="C150" s="14">
        <f t="shared" si="0"/>
        <v>0</v>
      </c>
      <c r="D150" s="14">
        <f>IF('RNV 04 2025'!G150="Acepta", 1, IF('RNV 04 2025'!G150="Rechaza", 0.5, IF(ISBLANK('RNV 04 2025'!G150), 0, )))</f>
        <v>0</v>
      </c>
      <c r="E150" s="14">
        <f>IF('RNV 04 2025'!I150="Se señala",1,0)</f>
        <v>0</v>
      </c>
      <c r="F150" s="14">
        <f t="shared" si="1"/>
        <v>0</v>
      </c>
      <c r="G150" s="14" t="str">
        <f>IF('RNV 04 2025'!L150="Implementadas", 1, IF('RNV 04 2025'!L150="Parcialmente implementadas", 0.5, IF('RNV 04 2025'!L150="No implementadas", 0,"0" )))</f>
        <v>0</v>
      </c>
    </row>
    <row r="151" spans="1:7" ht="15.75" customHeight="1" x14ac:dyDescent="0.25">
      <c r="A151" s="14">
        <f>IF(LEN('RNV 04 2025'!G151)&gt;0, 1, 0)</f>
        <v>0</v>
      </c>
      <c r="B151" s="14">
        <f>IF('RNV 04 2025'!J151="En tiempo",1,0)</f>
        <v>0</v>
      </c>
      <c r="C151" s="14">
        <f t="shared" si="0"/>
        <v>0</v>
      </c>
      <c r="D151" s="14">
        <f>IF('RNV 04 2025'!G151="Acepta", 1, IF('RNV 04 2025'!G151="Rechaza", 0.5, IF(ISBLANK('RNV 04 2025'!G151), 0, )))</f>
        <v>0</v>
      </c>
      <c r="E151" s="14">
        <f>IF('RNV 04 2025'!I151="Se señala",1,0)</f>
        <v>0</v>
      </c>
      <c r="F151" s="14">
        <f t="shared" si="1"/>
        <v>0</v>
      </c>
      <c r="G151" s="14" t="str">
        <f>IF('RNV 04 2025'!L151="Implementadas", 1, IF('RNV 04 2025'!L151="Parcialmente implementadas", 0.5, IF('RNV 04 2025'!L151="No implementadas", 0,"0" )))</f>
        <v>0</v>
      </c>
    </row>
    <row r="152" spans="1:7" ht="15.75" customHeight="1" x14ac:dyDescent="0.25">
      <c r="A152" s="14">
        <f>IF(LEN('RNV 04 2025'!G152)&gt;0, 1, 0)</f>
        <v>0</v>
      </c>
      <c r="B152" s="14">
        <f>IF('RNV 04 2025'!J152="En tiempo",1,0)</f>
        <v>0</v>
      </c>
      <c r="C152" s="14">
        <f t="shared" si="0"/>
        <v>0</v>
      </c>
      <c r="D152" s="14">
        <f>IF('RNV 04 2025'!G152="Acepta", 1, IF('RNV 04 2025'!G152="Rechaza", 0.5, IF(ISBLANK('RNV 04 2025'!G152), 0, )))</f>
        <v>0</v>
      </c>
      <c r="E152" s="14">
        <f>IF('RNV 04 2025'!I152="Se señala",1,0)</f>
        <v>0</v>
      </c>
      <c r="F152" s="14">
        <f t="shared" si="1"/>
        <v>0</v>
      </c>
      <c r="G152" s="14" t="str">
        <f>IF('RNV 04 2025'!L152="Implementadas", 1, IF('RNV 04 2025'!L152="Parcialmente implementadas", 0.5, IF('RNV 04 2025'!L152="No implementadas", 0,"0" )))</f>
        <v>0</v>
      </c>
    </row>
    <row r="153" spans="1:7" ht="15.75" customHeight="1" x14ac:dyDescent="0.25">
      <c r="A153" s="14">
        <f>IF(LEN('RNV 04 2025'!G153)&gt;0, 1, 0)</f>
        <v>0</v>
      </c>
      <c r="B153" s="14">
        <f>IF('RNV 04 2025'!J153="En tiempo",1,0)</f>
        <v>0</v>
      </c>
      <c r="C153" s="14">
        <f t="shared" si="0"/>
        <v>0</v>
      </c>
      <c r="D153" s="14">
        <f>IF('RNV 04 2025'!G153="Acepta", 1, IF('RNV 04 2025'!G153="Rechaza", 0.5, IF(ISBLANK('RNV 04 2025'!G153), 0, )))</f>
        <v>0</v>
      </c>
      <c r="E153" s="14">
        <f>IF('RNV 04 2025'!I153="Se señala",1,0)</f>
        <v>0</v>
      </c>
      <c r="F153" s="14">
        <f t="shared" si="1"/>
        <v>0</v>
      </c>
      <c r="G153" s="14" t="str">
        <f>IF('RNV 04 2025'!L153="Implementadas", 1, IF('RNV 04 2025'!L153="Parcialmente implementadas", 0.5, IF('RNV 04 2025'!L153="No implementadas", 0,"0" )))</f>
        <v>0</v>
      </c>
    </row>
    <row r="154" spans="1:7" ht="15.75" customHeight="1" x14ac:dyDescent="0.25">
      <c r="A154" s="14">
        <f>IF(LEN('RNV 04 2025'!G154)&gt;0, 1, 0)</f>
        <v>0</v>
      </c>
      <c r="B154" s="14">
        <f>IF('RNV 04 2025'!J154="En tiempo",1,0)</f>
        <v>0</v>
      </c>
      <c r="C154" s="14">
        <f t="shared" si="0"/>
        <v>0</v>
      </c>
      <c r="D154" s="14">
        <f>IF('RNV 04 2025'!G154="Acepta", 1, IF('RNV 04 2025'!G154="Rechaza", 0.5, IF(ISBLANK('RNV 04 2025'!G154), 0, )))</f>
        <v>0</v>
      </c>
      <c r="E154" s="14">
        <f>IF('RNV 04 2025'!I154="Se señala",1,0)</f>
        <v>0</v>
      </c>
      <c r="F154" s="14">
        <f t="shared" si="1"/>
        <v>0</v>
      </c>
      <c r="G154" s="14" t="str">
        <f>IF('RNV 04 2025'!L154="Implementadas", 1, IF('RNV 04 2025'!L154="Parcialmente implementadas", 0.5, IF('RNV 04 2025'!L154="No implementadas", 0,"0" )))</f>
        <v>0</v>
      </c>
    </row>
    <row r="155" spans="1:7" ht="15.75" customHeight="1" x14ac:dyDescent="0.25">
      <c r="A155" s="14">
        <f>IF(LEN('RNV 04 2025'!G155)&gt;0, 1, 0)</f>
        <v>0</v>
      </c>
      <c r="B155" s="14">
        <f>IF('RNV 04 2025'!J155="En tiempo",1,0)</f>
        <v>0</v>
      </c>
      <c r="C155" s="14">
        <f t="shared" si="0"/>
        <v>0</v>
      </c>
      <c r="D155" s="14">
        <f>IF('RNV 04 2025'!G155="Acepta", 1, IF('RNV 04 2025'!G155="Rechaza", 0.5, IF(ISBLANK('RNV 04 2025'!G155), 0, )))</f>
        <v>0</v>
      </c>
      <c r="E155" s="14">
        <f>IF('RNV 04 2025'!I155="Se señala",1,0)</f>
        <v>0</v>
      </c>
      <c r="F155" s="14">
        <f t="shared" si="1"/>
        <v>0</v>
      </c>
      <c r="G155" s="14" t="str">
        <f>IF('RNV 04 2025'!L155="Implementadas", 1, IF('RNV 04 2025'!L155="Parcialmente implementadas", 0.5, IF('RNV 04 2025'!L155="No implementadas", 0,"0" )))</f>
        <v>0</v>
      </c>
    </row>
    <row r="156" spans="1:7" ht="15.75" customHeight="1" x14ac:dyDescent="0.25">
      <c r="A156" s="14">
        <f>IF(LEN('RNV 04 2025'!G156)&gt;0, 1, 0)</f>
        <v>1</v>
      </c>
      <c r="B156" s="14">
        <f>IF('RNV 04 2025'!J156="En tiempo",1,0)</f>
        <v>1</v>
      </c>
      <c r="C156" s="14">
        <f t="shared" si="0"/>
        <v>1</v>
      </c>
      <c r="D156" s="14">
        <f>IF('RNV 04 2025'!G156="Acepta", 1, IF('RNV 04 2025'!G156="Rechaza", 0.5, IF(ISBLANK('RNV 04 2025'!G156), 0, )))</f>
        <v>0.5</v>
      </c>
      <c r="E156" s="14">
        <f>IF('RNV 04 2025'!I156="Se señala",1,0)</f>
        <v>1</v>
      </c>
      <c r="F156" s="14">
        <f t="shared" si="1"/>
        <v>0.75</v>
      </c>
      <c r="G156" s="14">
        <f>IF('RNV 04 2025'!L156="Implementadas", 1, IF('RNV 04 2025'!L156="Parcialmente implementadas", 0.5, IF('RNV 04 2025'!L156="No implementadas", 0,"0" )))</f>
        <v>0.5</v>
      </c>
    </row>
    <row r="157" spans="1:7" ht="15.75" customHeight="1" x14ac:dyDescent="0.25">
      <c r="A157" s="14">
        <f>IF(LEN('RNV 04 2025'!G157)&gt;0, 1, 0)</f>
        <v>0</v>
      </c>
      <c r="B157" s="14">
        <f>IF('RNV 04 2025'!J157="En tiempo",1,0)</f>
        <v>0</v>
      </c>
      <c r="C157" s="14">
        <f t="shared" si="0"/>
        <v>0</v>
      </c>
      <c r="D157" s="14">
        <f>IF('RNV 04 2025'!G157="Acepta", 1, IF('RNV 04 2025'!G157="Rechaza", 0.5, IF(ISBLANK('RNV 04 2025'!G157), 0, )))</f>
        <v>0</v>
      </c>
      <c r="E157" s="14">
        <f>IF('RNV 04 2025'!I157="Se señala",1,0)</f>
        <v>0</v>
      </c>
      <c r="F157" s="14">
        <f t="shared" si="1"/>
        <v>0</v>
      </c>
      <c r="G157" s="14" t="str">
        <f>IF('RNV 04 2025'!L157="Implementadas", 1, IF('RNV 04 2025'!L157="Parcialmente implementadas", 0.5, IF('RNV 04 2025'!L157="No implementadas", 0,"0" )))</f>
        <v>0</v>
      </c>
    </row>
    <row r="158" spans="1:7" ht="15.75" customHeight="1" x14ac:dyDescent="0.25">
      <c r="A158" s="14">
        <f>IF(LEN('RNV 04 2025'!G158)&gt;0, 1, 0)</f>
        <v>0</v>
      </c>
      <c r="B158" s="14">
        <f>IF('RNV 04 2025'!J158="En tiempo",1,0)</f>
        <v>0</v>
      </c>
      <c r="C158" s="14">
        <f t="shared" si="0"/>
        <v>0</v>
      </c>
      <c r="D158" s="14">
        <f>IF('RNV 04 2025'!G158="Acepta", 1, IF('RNV 04 2025'!G158="Rechaza", 0.5, IF(ISBLANK('RNV 04 2025'!G158), 0, )))</f>
        <v>0</v>
      </c>
      <c r="E158" s="14">
        <f>IF('RNV 04 2025'!I158="Se señala",1,0)</f>
        <v>0</v>
      </c>
      <c r="F158" s="14">
        <f t="shared" si="1"/>
        <v>0</v>
      </c>
      <c r="G158" s="14" t="str">
        <f>IF('RNV 04 2025'!L158="Implementadas", 1, IF('RNV 04 2025'!L158="Parcialmente implementadas", 0.5, IF('RNV 04 2025'!L158="No implementadas", 0,"0" )))</f>
        <v>0</v>
      </c>
    </row>
    <row r="159" spans="1:7" ht="15.75" customHeight="1" x14ac:dyDescent="0.25">
      <c r="A159" s="14">
        <f>IF(LEN('RNV 04 2025'!G159)&gt;0, 1, 0)</f>
        <v>1</v>
      </c>
      <c r="B159" s="14">
        <f>IF('RNV 04 2025'!J159="En tiempo",1,0)</f>
        <v>0</v>
      </c>
      <c r="C159" s="14">
        <f t="shared" si="0"/>
        <v>0.5</v>
      </c>
      <c r="D159" s="14">
        <f>IF('RNV 04 2025'!G159="Acepta", 1, IF('RNV 04 2025'!G159="Rechaza", 0.5, IF(ISBLANK('RNV 04 2025'!G159), 0, )))</f>
        <v>0.5</v>
      </c>
      <c r="E159" s="14">
        <f>IF('RNV 04 2025'!I159="Se señala",1,0)</f>
        <v>1</v>
      </c>
      <c r="F159" s="14">
        <f t="shared" si="1"/>
        <v>0.75</v>
      </c>
      <c r="G159" s="14">
        <f>IF('RNV 04 2025'!L159="Implementadas", 1, IF('RNV 04 2025'!L159="Parcialmente implementadas", 0.5, IF('RNV 04 2025'!L159="No implementadas", 0,"0" )))</f>
        <v>1</v>
      </c>
    </row>
    <row r="160" spans="1:7" ht="15.75" customHeight="1" x14ac:dyDescent="0.25">
      <c r="A160" s="14">
        <f>IF(LEN('RNV 04 2025'!G160)&gt;0, 1, 0)</f>
        <v>0</v>
      </c>
      <c r="B160" s="14">
        <f>IF('RNV 04 2025'!J160="En tiempo",1,0)</f>
        <v>0</v>
      </c>
      <c r="C160" s="14">
        <f t="shared" si="0"/>
        <v>0</v>
      </c>
      <c r="D160" s="14">
        <f>IF('RNV 04 2025'!G160="Acepta", 1, IF('RNV 04 2025'!G160="Rechaza", 0.5, IF(ISBLANK('RNV 04 2025'!G160), 0, )))</f>
        <v>0</v>
      </c>
      <c r="E160" s="14">
        <f>IF('RNV 04 2025'!I160="Se señala",1,0)</f>
        <v>0</v>
      </c>
      <c r="F160" s="14">
        <f t="shared" si="1"/>
        <v>0</v>
      </c>
      <c r="G160" s="14" t="str">
        <f>IF('RNV 04 2025'!L160="Implementadas", 1, IF('RNV 04 2025'!L160="Parcialmente implementadas", 0.5, IF('RNV 04 2025'!L160="No implementadas", 0,"0" )))</f>
        <v>0</v>
      </c>
    </row>
    <row r="161" spans="1:7" ht="15.75" customHeight="1" x14ac:dyDescent="0.25">
      <c r="A161" s="14">
        <f>IF(LEN('RNV 04 2025'!G161)&gt;0, 1, 0)</f>
        <v>0</v>
      </c>
      <c r="B161" s="14">
        <f>IF('RNV 04 2025'!J161="En tiempo",1,0)</f>
        <v>0</v>
      </c>
      <c r="C161" s="14">
        <f t="shared" si="0"/>
        <v>0</v>
      </c>
      <c r="D161" s="14">
        <f>IF('RNV 04 2025'!G161="Acepta", 1, IF('RNV 04 2025'!G161="Rechaza", 0.5, IF(ISBLANK('RNV 04 2025'!G161), 0, )))</f>
        <v>0</v>
      </c>
      <c r="E161" s="14">
        <f>IF('RNV 04 2025'!I161="Se señala",1,0)</f>
        <v>0</v>
      </c>
      <c r="F161" s="14">
        <f t="shared" si="1"/>
        <v>0</v>
      </c>
      <c r="G161" s="14" t="str">
        <f>IF('RNV 04 2025'!L161="Implementadas", 1, IF('RNV 04 2025'!L161="Parcialmente implementadas", 0.5, IF('RNV 04 2025'!L161="No implementadas", 0,"0" )))</f>
        <v>0</v>
      </c>
    </row>
    <row r="162" spans="1:7" ht="15.75" customHeight="1" x14ac:dyDescent="0.25">
      <c r="A162" s="14">
        <f>IF(LEN('RNV 04 2025'!G162)&gt;0, 1, 0)</f>
        <v>0</v>
      </c>
      <c r="B162" s="14">
        <f>IF('RNV 04 2025'!J162="En tiempo",1,0)</f>
        <v>0</v>
      </c>
      <c r="C162" s="14">
        <f t="shared" si="0"/>
        <v>0</v>
      </c>
      <c r="D162" s="14">
        <f>IF('RNV 04 2025'!G162="Acepta", 1, IF('RNV 04 2025'!G162="Rechaza", 0.5, IF(ISBLANK('RNV 04 2025'!G162), 0, )))</f>
        <v>0</v>
      </c>
      <c r="E162" s="14">
        <f>IF('RNV 04 2025'!I162="Se señala",1,0)</f>
        <v>0</v>
      </c>
      <c r="F162" s="14">
        <f t="shared" si="1"/>
        <v>0</v>
      </c>
      <c r="G162" s="14" t="str">
        <f>IF('RNV 04 2025'!L162="Implementadas", 1, IF('RNV 04 2025'!L162="Parcialmente implementadas", 0.5, IF('RNV 04 2025'!L162="No implementadas", 0,"0" )))</f>
        <v>0</v>
      </c>
    </row>
    <row r="163" spans="1:7" ht="15.75" customHeight="1" x14ac:dyDescent="0.25">
      <c r="A163" s="14">
        <f>IF(LEN('RNV 04 2025'!G163)&gt;0, 1, 0)</f>
        <v>0</v>
      </c>
      <c r="B163" s="14">
        <f>IF('RNV 04 2025'!J163="En tiempo",1,0)</f>
        <v>0</v>
      </c>
      <c r="C163" s="14">
        <f t="shared" si="0"/>
        <v>0</v>
      </c>
      <c r="D163" s="14">
        <f>IF('RNV 04 2025'!G163="Acepta", 1, IF('RNV 04 2025'!G163="Rechaza", 0.5, IF(ISBLANK('RNV 04 2025'!G163), 0, )))</f>
        <v>0</v>
      </c>
      <c r="E163" s="14">
        <f>IF('RNV 04 2025'!I163="Se señala",1,0)</f>
        <v>0</v>
      </c>
      <c r="F163" s="14">
        <f t="shared" si="1"/>
        <v>0</v>
      </c>
      <c r="G163" s="14" t="str">
        <f>IF('RNV 04 2025'!L163="Implementadas", 1, IF('RNV 04 2025'!L163="Parcialmente implementadas", 0.5, IF('RNV 04 2025'!L163="No implementadas", 0,"0" )))</f>
        <v>0</v>
      </c>
    </row>
    <row r="164" spans="1:7" ht="15.75" customHeight="1" x14ac:dyDescent="0.25">
      <c r="A164" s="14">
        <f>IF(LEN('RNV 04 2025'!G164)&gt;0, 1, 0)</f>
        <v>0</v>
      </c>
      <c r="B164" s="14">
        <f>IF('RNV 04 2025'!J164="En tiempo",1,0)</f>
        <v>0</v>
      </c>
      <c r="C164" s="14">
        <f t="shared" si="0"/>
        <v>0</v>
      </c>
      <c r="D164" s="14">
        <f>IF('RNV 04 2025'!G164="Acepta", 1, IF('RNV 04 2025'!G164="Rechaza", 0.5, IF(ISBLANK('RNV 04 2025'!G164), 0, )))</f>
        <v>0</v>
      </c>
      <c r="E164" s="14">
        <f>IF('RNV 04 2025'!I164="Se señala",1,0)</f>
        <v>0</v>
      </c>
      <c r="F164" s="14">
        <f t="shared" si="1"/>
        <v>0</v>
      </c>
      <c r="G164" s="14" t="str">
        <f>IF('RNV 04 2025'!L164="Implementadas", 1, IF('RNV 04 2025'!L164="Parcialmente implementadas", 0.5, IF('RNV 04 2025'!L164="No implementadas", 0,"0" )))</f>
        <v>0</v>
      </c>
    </row>
    <row r="165" spans="1:7" ht="15.75" customHeight="1" x14ac:dyDescent="0.25">
      <c r="A165" s="14">
        <f>IF(LEN('RNV 04 2025'!G165)&gt;0, 1, 0)</f>
        <v>0</v>
      </c>
      <c r="B165" s="14">
        <f>IF('RNV 04 2025'!J165="En tiempo",1,0)</f>
        <v>0</v>
      </c>
      <c r="C165" s="14">
        <f t="shared" si="0"/>
        <v>0</v>
      </c>
      <c r="D165" s="14">
        <f>IF('RNV 04 2025'!G165="Acepta", 1, IF('RNV 04 2025'!G165="Rechaza", 0.5, IF(ISBLANK('RNV 04 2025'!G165), 0, )))</f>
        <v>0</v>
      </c>
      <c r="E165" s="14">
        <f>IF('RNV 04 2025'!I165="Se señala",1,0)</f>
        <v>0</v>
      </c>
      <c r="F165" s="14">
        <f t="shared" si="1"/>
        <v>0</v>
      </c>
      <c r="G165" s="14" t="str">
        <f>IF('RNV 04 2025'!L165="Implementadas", 1, IF('RNV 04 2025'!L165="Parcialmente implementadas", 0.5, IF('RNV 04 2025'!L165="No implementadas", 0,"0" )))</f>
        <v>0</v>
      </c>
    </row>
    <row r="166" spans="1:7" ht="15.75" customHeight="1" x14ac:dyDescent="0.25">
      <c r="A166" s="14">
        <f>IF(LEN('RNV 04 2025'!G166)&gt;0, 1, 0)</f>
        <v>0</v>
      </c>
      <c r="B166" s="14">
        <f>IF('RNV 04 2025'!J166="En tiempo",1,0)</f>
        <v>0</v>
      </c>
      <c r="C166" s="14">
        <f t="shared" si="0"/>
        <v>0</v>
      </c>
      <c r="D166" s="14">
        <f>IF('RNV 04 2025'!G166="Acepta", 1, IF('RNV 04 2025'!G166="Rechaza", 0.5, IF(ISBLANK('RNV 04 2025'!G166), 0, )))</f>
        <v>0</v>
      </c>
      <c r="E166" s="14">
        <f>IF('RNV 04 2025'!I166="Se señala",1,0)</f>
        <v>0</v>
      </c>
      <c r="F166" s="14">
        <f t="shared" si="1"/>
        <v>0</v>
      </c>
      <c r="G166" s="14" t="str">
        <f>IF('RNV 04 2025'!L166="Implementadas", 1, IF('RNV 04 2025'!L166="Parcialmente implementadas", 0.5, IF('RNV 04 2025'!L166="No implementadas", 0,"0" )))</f>
        <v>0</v>
      </c>
    </row>
    <row r="167" spans="1:7" ht="15.75" customHeight="1" x14ac:dyDescent="0.25">
      <c r="A167" s="14">
        <f>IF(LEN('RNV 04 2025'!G167)&gt;0, 1, 0)</f>
        <v>0</v>
      </c>
      <c r="B167" s="14">
        <f>IF('RNV 04 2025'!J167="En tiempo",1,0)</f>
        <v>0</v>
      </c>
      <c r="C167" s="14">
        <f t="shared" si="0"/>
        <v>0</v>
      </c>
      <c r="D167" s="14">
        <f>IF('RNV 04 2025'!G167="Acepta", 1, IF('RNV 04 2025'!G167="Rechaza", 0.5, IF(ISBLANK('RNV 04 2025'!G167), 0, )))</f>
        <v>0</v>
      </c>
      <c r="E167" s="14">
        <f>IF('RNV 04 2025'!I167="Se señala",1,0)</f>
        <v>0</v>
      </c>
      <c r="F167" s="14">
        <f t="shared" si="1"/>
        <v>0</v>
      </c>
      <c r="G167" s="14" t="str">
        <f>IF('RNV 04 2025'!L167="Implementadas", 1, IF('RNV 04 2025'!L167="Parcialmente implementadas", 0.5, IF('RNV 04 2025'!L167="No implementadas", 0,"0" )))</f>
        <v>0</v>
      </c>
    </row>
    <row r="168" spans="1:7" ht="15.75" customHeight="1" x14ac:dyDescent="0.25">
      <c r="A168" s="14">
        <f>IF(LEN('RNV 04 2025'!G168)&gt;0, 1, 0)</f>
        <v>0</v>
      </c>
      <c r="B168" s="14">
        <f>IF('RNV 04 2025'!J168="En tiempo",1,0)</f>
        <v>0</v>
      </c>
      <c r="C168" s="14">
        <f t="shared" si="0"/>
        <v>0</v>
      </c>
      <c r="D168" s="14">
        <f>IF('RNV 04 2025'!G168="Acepta", 1, IF('RNV 04 2025'!G168="Rechaza", 0.5, IF(ISBLANK('RNV 04 2025'!G168), 0, )))</f>
        <v>0</v>
      </c>
      <c r="E168" s="14">
        <f>IF('RNV 04 2025'!I168="Se señala",1,0)</f>
        <v>0</v>
      </c>
      <c r="F168" s="14">
        <f t="shared" si="1"/>
        <v>0</v>
      </c>
      <c r="G168" s="14" t="str">
        <f>IF('RNV 04 2025'!L168="Implementadas", 1, IF('RNV 04 2025'!L168="Parcialmente implementadas", 0.5, IF('RNV 04 2025'!L168="No implementadas", 0,"0" )))</f>
        <v>0</v>
      </c>
    </row>
    <row r="169" spans="1:7" ht="15.75" customHeight="1" x14ac:dyDescent="0.25">
      <c r="A169" s="14">
        <f>IF(LEN('RNV 04 2025'!G169)&gt;0, 1, 0)</f>
        <v>0</v>
      </c>
      <c r="B169" s="14">
        <f>IF('RNV 04 2025'!J169="En tiempo",1,0)</f>
        <v>0</v>
      </c>
      <c r="C169" s="14">
        <f t="shared" si="0"/>
        <v>0</v>
      </c>
      <c r="D169" s="14">
        <f>IF('RNV 04 2025'!G169="Acepta", 1, IF('RNV 04 2025'!G169="Rechaza", 0.5, IF(ISBLANK('RNV 04 2025'!G169), 0, )))</f>
        <v>0</v>
      </c>
      <c r="E169" s="14">
        <f>IF('RNV 04 2025'!I169="Se señala",1,0)</f>
        <v>0</v>
      </c>
      <c r="F169" s="14">
        <f t="shared" si="1"/>
        <v>0</v>
      </c>
      <c r="G169" s="14" t="str">
        <f>IF('RNV 04 2025'!L169="Implementadas", 1, IF('RNV 04 2025'!L169="Parcialmente implementadas", 0.5, IF('RNV 04 2025'!L169="No implementadas", 0,"0" )))</f>
        <v>0</v>
      </c>
    </row>
    <row r="170" spans="1:7" ht="15.75" customHeight="1" x14ac:dyDescent="0.25">
      <c r="A170" s="14">
        <f>IF(LEN('RNV 04 2025'!G170)&gt;0, 1, 0)</f>
        <v>0</v>
      </c>
      <c r="B170" s="14">
        <f>IF('RNV 04 2025'!J170="En tiempo",1,0)</f>
        <v>0</v>
      </c>
      <c r="C170" s="14">
        <f t="shared" si="0"/>
        <v>0</v>
      </c>
      <c r="D170" s="14">
        <f>IF('RNV 04 2025'!G170="Acepta", 1, IF('RNV 04 2025'!G170="Rechaza", 0.5, IF(ISBLANK('RNV 04 2025'!G170), 0, )))</f>
        <v>0</v>
      </c>
      <c r="E170" s="14">
        <f>IF('RNV 04 2025'!I170="Se señala",1,0)</f>
        <v>0</v>
      </c>
      <c r="F170" s="14">
        <f t="shared" si="1"/>
        <v>0</v>
      </c>
      <c r="G170" s="14" t="str">
        <f>IF('RNV 04 2025'!L170="Implementadas", 1, IF('RNV 04 2025'!L170="Parcialmente implementadas", 0.5, IF('RNV 04 2025'!L170="No implementadas", 0,"0" )))</f>
        <v>0</v>
      </c>
    </row>
    <row r="171" spans="1:7" ht="15.75" customHeight="1" x14ac:dyDescent="0.25">
      <c r="A171" s="14">
        <f>IF(LEN('RNV 04 2025'!G171)&gt;0, 1, 0)</f>
        <v>0</v>
      </c>
      <c r="B171" s="14">
        <f>IF('RNV 04 2025'!J171="En tiempo",1,0)</f>
        <v>0</v>
      </c>
      <c r="C171" s="14">
        <f t="shared" si="0"/>
        <v>0</v>
      </c>
      <c r="D171" s="14">
        <f>IF('RNV 04 2025'!G171="Acepta", 1, IF('RNV 04 2025'!G171="Rechaza", 0.5, IF(ISBLANK('RNV 04 2025'!G171), 0, )))</f>
        <v>0</v>
      </c>
      <c r="E171" s="14">
        <f>IF('RNV 04 2025'!I171="Se señala",1,0)</f>
        <v>0</v>
      </c>
      <c r="F171" s="14">
        <f t="shared" si="1"/>
        <v>0</v>
      </c>
      <c r="G171" s="14" t="str">
        <f>IF('RNV 04 2025'!L171="Implementadas", 1, IF('RNV 04 2025'!L171="Parcialmente implementadas", 0.5, IF('RNV 04 2025'!L171="No implementadas", 0,"0" )))</f>
        <v>0</v>
      </c>
    </row>
    <row r="172" spans="1:7" ht="15.75" customHeight="1" x14ac:dyDescent="0.25">
      <c r="A172" s="14">
        <f>IF(LEN('RNV 04 2025'!G172)&gt;0, 1, 0)</f>
        <v>0</v>
      </c>
      <c r="B172" s="14">
        <f>IF('RNV 04 2025'!J172="En tiempo",1,0)</f>
        <v>0</v>
      </c>
      <c r="C172" s="14">
        <f t="shared" si="0"/>
        <v>0</v>
      </c>
      <c r="D172" s="14">
        <f>IF('RNV 04 2025'!G172="Acepta", 1, IF('RNV 04 2025'!G172="Rechaza", 0.5, IF(ISBLANK('RNV 04 2025'!G172), 0, )))</f>
        <v>0</v>
      </c>
      <c r="E172" s="14">
        <f>IF('RNV 04 2025'!I172="Se señala",1,0)</f>
        <v>0</v>
      </c>
      <c r="F172" s="14">
        <f t="shared" si="1"/>
        <v>0</v>
      </c>
      <c r="G172" s="14" t="str">
        <f>IF('RNV 04 2025'!L172="Implementadas", 1, IF('RNV 04 2025'!L172="Parcialmente implementadas", 0.5, IF('RNV 04 2025'!L172="No implementadas", 0,"0" )))</f>
        <v>0</v>
      </c>
    </row>
    <row r="173" spans="1:7" ht="15.75" customHeight="1" x14ac:dyDescent="0.25">
      <c r="A173" s="14">
        <f>IF(LEN('RNV 04 2025'!G173)&gt;0, 1, 0)</f>
        <v>0</v>
      </c>
      <c r="B173" s="14">
        <f>IF('RNV 04 2025'!J173="En tiempo",1,0)</f>
        <v>0</v>
      </c>
      <c r="C173" s="14">
        <f t="shared" si="0"/>
        <v>0</v>
      </c>
      <c r="D173" s="14">
        <f>IF('RNV 04 2025'!G173="Acepta", 1, IF('RNV 04 2025'!G173="Rechaza", 0.5, IF(ISBLANK('RNV 04 2025'!G173), 0, )))</f>
        <v>0</v>
      </c>
      <c r="E173" s="14">
        <f>IF('RNV 04 2025'!I173="Se señala",1,0)</f>
        <v>0</v>
      </c>
      <c r="F173" s="14">
        <f t="shared" si="1"/>
        <v>0</v>
      </c>
      <c r="G173" s="14" t="str">
        <f>IF('RNV 04 2025'!L173="Implementadas", 1, IF('RNV 04 2025'!L173="Parcialmente implementadas", 0.5, IF('RNV 04 2025'!L173="No implementadas", 0,"0" )))</f>
        <v>0</v>
      </c>
    </row>
    <row r="174" spans="1:7" ht="15.75" customHeight="1" x14ac:dyDescent="0.25">
      <c r="A174" s="14">
        <f>IF(LEN('RNV 04 2025'!G174)&gt;0, 1, 0)</f>
        <v>0</v>
      </c>
      <c r="B174" s="14">
        <f>IF('RNV 04 2025'!J174="En tiempo",1,0)</f>
        <v>0</v>
      </c>
      <c r="C174" s="14">
        <f t="shared" si="0"/>
        <v>0</v>
      </c>
      <c r="D174" s="14">
        <f>IF('RNV 04 2025'!G174="Acepta", 1, IF('RNV 04 2025'!G174="Rechaza", 0.5, IF(ISBLANK('RNV 04 2025'!G174), 0, )))</f>
        <v>0</v>
      </c>
      <c r="E174" s="14">
        <f>IF('RNV 04 2025'!I174="Se señala",1,0)</f>
        <v>0</v>
      </c>
      <c r="F174" s="14">
        <f t="shared" si="1"/>
        <v>0</v>
      </c>
      <c r="G174" s="14" t="str">
        <f>IF('RNV 04 2025'!L174="Implementadas", 1, IF('RNV 04 2025'!L174="Parcialmente implementadas", 0.5, IF('RNV 04 2025'!L174="No implementadas", 0,"0" )))</f>
        <v>0</v>
      </c>
    </row>
    <row r="175" spans="1:7" ht="15.75" customHeight="1" x14ac:dyDescent="0.25">
      <c r="A175" s="14">
        <f>IF(LEN('RNV 04 2025'!G175)&gt;0, 1, 0)</f>
        <v>0</v>
      </c>
      <c r="B175" s="14">
        <f>IF('RNV 04 2025'!J175="En tiempo",1,0)</f>
        <v>0</v>
      </c>
      <c r="C175" s="14">
        <f t="shared" si="0"/>
        <v>0</v>
      </c>
      <c r="D175" s="14">
        <f>IF('RNV 04 2025'!G175="Acepta", 1, IF('RNV 04 2025'!G175="Rechaza", 0.5, IF(ISBLANK('RNV 04 2025'!G175), 0, )))</f>
        <v>0</v>
      </c>
      <c r="E175" s="14">
        <f>IF('RNV 04 2025'!I175="Se señala",1,0)</f>
        <v>0</v>
      </c>
      <c r="F175" s="14">
        <f t="shared" si="1"/>
        <v>0</v>
      </c>
      <c r="G175" s="14" t="str">
        <f>IF('RNV 04 2025'!L175="Implementadas", 1, IF('RNV 04 2025'!L175="Parcialmente implementadas", 0.5, IF('RNV 04 2025'!L175="No implementadas", 0,"0" )))</f>
        <v>0</v>
      </c>
    </row>
    <row r="176" spans="1:7" ht="15.75" customHeight="1" x14ac:dyDescent="0.25">
      <c r="A176" s="14">
        <f>IF(LEN('RNV 04 2025'!G176)&gt;0, 1, 0)</f>
        <v>0</v>
      </c>
      <c r="B176" s="14">
        <f>IF('RNV 04 2025'!J176="En tiempo",1,0)</f>
        <v>0</v>
      </c>
      <c r="C176" s="14">
        <f t="shared" si="0"/>
        <v>0</v>
      </c>
      <c r="D176" s="14">
        <f>IF('RNV 04 2025'!G176="Acepta", 1, IF('RNV 04 2025'!G176="Rechaza", 0.5, IF(ISBLANK('RNV 04 2025'!G176), 0, )))</f>
        <v>0</v>
      </c>
      <c r="E176" s="14">
        <f>IF('RNV 04 2025'!I176="Se señala",1,0)</f>
        <v>0</v>
      </c>
      <c r="F176" s="14">
        <f t="shared" si="1"/>
        <v>0</v>
      </c>
      <c r="G176" s="14" t="str">
        <f>IF('RNV 04 2025'!L176="Implementadas", 1, IF('RNV 04 2025'!L176="Parcialmente implementadas", 0.5, IF('RNV 04 2025'!L176="No implementadas", 0,"0" )))</f>
        <v>0</v>
      </c>
    </row>
    <row r="177" spans="1:7" ht="15.75" customHeight="1" x14ac:dyDescent="0.25">
      <c r="A177" s="14">
        <f>IF(LEN('RNV 04 2025'!G177)&gt;0, 1, 0)</f>
        <v>1</v>
      </c>
      <c r="B177" s="14">
        <f>IF('RNV 04 2025'!J177="En tiempo",1,0)</f>
        <v>1</v>
      </c>
      <c r="C177" s="14">
        <f t="shared" si="0"/>
        <v>1</v>
      </c>
      <c r="D177" s="14">
        <f>IF('RNV 04 2025'!G177="Acepta", 1, IF('RNV 04 2025'!G177="Rechaza", 0.5, IF(ISBLANK('RNV 04 2025'!G177), 0, )))</f>
        <v>1</v>
      </c>
      <c r="E177" s="14">
        <f>IF('RNV 04 2025'!I177="Se señala",1,0)</f>
        <v>1</v>
      </c>
      <c r="F177" s="14">
        <f t="shared" si="1"/>
        <v>1</v>
      </c>
      <c r="G177" s="14" t="str">
        <f>IF('RNV 04 2025'!L177="Implementadas", 1, IF('RNV 04 2025'!L177="Parcialmente implementadas", 0.5, IF('RNV 04 2025'!L177="No implementadas", 0,"0" )))</f>
        <v>0</v>
      </c>
    </row>
    <row r="178" spans="1:7" ht="15.75" customHeight="1" x14ac:dyDescent="0.25">
      <c r="A178" s="14">
        <f>IF(LEN('RNV 04 2025'!G178)&gt;0, 1, 0)</f>
        <v>0</v>
      </c>
      <c r="B178" s="14">
        <f>IF('RNV 04 2025'!J178="En tiempo",1,0)</f>
        <v>0</v>
      </c>
      <c r="C178" s="14">
        <f t="shared" si="0"/>
        <v>0</v>
      </c>
      <c r="D178" s="14">
        <f>IF('RNV 04 2025'!G178="Acepta", 1, IF('RNV 04 2025'!G178="Rechaza", 0.5, IF(ISBLANK('RNV 04 2025'!G178), 0, )))</f>
        <v>0</v>
      </c>
      <c r="E178" s="14">
        <f>IF('RNV 04 2025'!I178="Se señala",1,0)</f>
        <v>0</v>
      </c>
      <c r="F178" s="14">
        <f t="shared" si="1"/>
        <v>0</v>
      </c>
      <c r="G178" s="14" t="str">
        <f>IF('RNV 04 2025'!L178="Implementadas", 1, IF('RNV 04 2025'!L178="Parcialmente implementadas", 0.5, IF('RNV 04 2025'!L178="No implementadas", 0,"0" )))</f>
        <v>0</v>
      </c>
    </row>
    <row r="179" spans="1:7" ht="15.75" customHeight="1" x14ac:dyDescent="0.25">
      <c r="A179" s="14">
        <f>IF(LEN('RNV 04 2025'!G179)&gt;0, 1, 0)</f>
        <v>0</v>
      </c>
      <c r="B179" s="14">
        <f>IF('RNV 04 2025'!J179="En tiempo",1,0)</f>
        <v>0</v>
      </c>
      <c r="C179" s="14">
        <f t="shared" si="0"/>
        <v>0</v>
      </c>
      <c r="D179" s="14">
        <f>IF('RNV 04 2025'!G179="Acepta", 1, IF('RNV 04 2025'!G179="Rechaza", 0.5, IF(ISBLANK('RNV 04 2025'!G179), 0, )))</f>
        <v>0</v>
      </c>
      <c r="E179" s="14">
        <f>IF('RNV 04 2025'!I179="Se señala",1,0)</f>
        <v>0</v>
      </c>
      <c r="F179" s="14">
        <f t="shared" si="1"/>
        <v>0</v>
      </c>
      <c r="G179" s="14" t="str">
        <f>IF('RNV 04 2025'!L179="Implementadas", 1, IF('RNV 04 2025'!L179="Parcialmente implementadas", 0.5, IF('RNV 04 2025'!L179="No implementadas", 0,"0" )))</f>
        <v>0</v>
      </c>
    </row>
    <row r="180" spans="1:7" ht="15.75" customHeight="1" x14ac:dyDescent="0.25">
      <c r="A180" s="14">
        <f>IF(LEN('RNV 04 2025'!G180)&gt;0, 1, 0)</f>
        <v>0</v>
      </c>
      <c r="B180" s="14">
        <f>IF('RNV 04 2025'!J180="En tiempo",1,0)</f>
        <v>0</v>
      </c>
      <c r="C180" s="14">
        <f t="shared" si="0"/>
        <v>0</v>
      </c>
      <c r="D180" s="14">
        <f>IF('RNV 04 2025'!G180="Acepta", 1, IF('RNV 04 2025'!G180="Rechaza", 0.5, IF(ISBLANK('RNV 04 2025'!G180), 0, )))</f>
        <v>0</v>
      </c>
      <c r="E180" s="14">
        <f>IF('RNV 04 2025'!I180="Se señala",1,0)</f>
        <v>0</v>
      </c>
      <c r="F180" s="14">
        <f t="shared" si="1"/>
        <v>0</v>
      </c>
      <c r="G180" s="14" t="str">
        <f>IF('RNV 04 2025'!L180="Implementadas", 1, IF('RNV 04 2025'!L180="Parcialmente implementadas", 0.5, IF('RNV 04 2025'!L180="No implementadas", 0,"0" )))</f>
        <v>0</v>
      </c>
    </row>
    <row r="181" spans="1:7" ht="15.75" customHeight="1" x14ac:dyDescent="0.25">
      <c r="A181" s="14">
        <f>IF(LEN('RNV 04 2025'!G181)&gt;0, 1, 0)</f>
        <v>0</v>
      </c>
      <c r="B181" s="14">
        <f>IF('RNV 04 2025'!J181="En tiempo",1,0)</f>
        <v>0</v>
      </c>
      <c r="C181" s="14">
        <f t="shared" si="0"/>
        <v>0</v>
      </c>
      <c r="D181" s="14">
        <f>IF('RNV 04 2025'!G181="Acepta", 1, IF('RNV 04 2025'!G181="Rechaza", 0.5, IF(ISBLANK('RNV 04 2025'!G181), 0, )))</f>
        <v>0</v>
      </c>
      <c r="E181" s="14">
        <f>IF('RNV 04 2025'!I181="Se señala",1,0)</f>
        <v>0</v>
      </c>
      <c r="F181" s="14">
        <f t="shared" si="1"/>
        <v>0</v>
      </c>
      <c r="G181" s="14" t="str">
        <f>IF('RNV 04 2025'!L181="Implementadas", 1, IF('RNV 04 2025'!L181="Parcialmente implementadas", 0.5, IF('RNV 04 2025'!L181="No implementadas", 0,"0" )))</f>
        <v>0</v>
      </c>
    </row>
    <row r="182" spans="1:7" ht="15.75" customHeight="1" x14ac:dyDescent="0.25">
      <c r="A182" s="14">
        <f>IF(LEN('RNV 04 2025'!G182)&gt;0, 1, 0)</f>
        <v>1</v>
      </c>
      <c r="B182" s="14">
        <f>IF('RNV 04 2025'!J182="En tiempo",1,0)</f>
        <v>1</v>
      </c>
      <c r="C182" s="14">
        <f t="shared" si="0"/>
        <v>1</v>
      </c>
      <c r="D182" s="14">
        <f>IF('RNV 04 2025'!G182="Acepta", 1, IF('RNV 04 2025'!G182="Rechaza", 0.5, IF(ISBLANK('RNV 04 2025'!G182), 0, )))</f>
        <v>1</v>
      </c>
      <c r="E182" s="14">
        <f>IF('RNV 04 2025'!I182="Se señala",1,0)</f>
        <v>1</v>
      </c>
      <c r="F182" s="14">
        <f t="shared" si="1"/>
        <v>1</v>
      </c>
      <c r="G182" s="14" t="str">
        <f>IF('RNV 04 2025'!L182="Implementadas", 1, IF('RNV 04 2025'!L182="Parcialmente implementadas", 0.5, IF('RNV 04 2025'!L182="No implementadas", 0,"0" )))</f>
        <v>0</v>
      </c>
    </row>
    <row r="183" spans="1:7" ht="15.75" customHeight="1" x14ac:dyDescent="0.25">
      <c r="A183" s="14">
        <f>IF(LEN('RNV 04 2025'!G183)&gt;0, 1, 0)</f>
        <v>0</v>
      </c>
      <c r="B183" s="14">
        <f>IF('RNV 04 2025'!J183="En tiempo",1,0)</f>
        <v>0</v>
      </c>
      <c r="C183" s="14">
        <f t="shared" si="0"/>
        <v>0</v>
      </c>
      <c r="D183" s="14">
        <f>IF('RNV 04 2025'!G183="Acepta", 1, IF('RNV 04 2025'!G183="Rechaza", 0.5, IF(ISBLANK('RNV 04 2025'!G183), 0, )))</f>
        <v>0</v>
      </c>
      <c r="E183" s="14">
        <f>IF('RNV 04 2025'!I183="Se señala",1,0)</f>
        <v>0</v>
      </c>
      <c r="F183" s="14">
        <f t="shared" si="1"/>
        <v>0</v>
      </c>
      <c r="G183" s="14" t="str">
        <f>IF('RNV 04 2025'!L183="Implementadas", 1, IF('RNV 04 2025'!L183="Parcialmente implementadas", 0.5, IF('RNV 04 2025'!L183="No implementadas", 0,"0" )))</f>
        <v>0</v>
      </c>
    </row>
    <row r="184" spans="1:7" ht="15.75" customHeight="1" x14ac:dyDescent="0.25">
      <c r="A184" s="14">
        <f>IF(LEN('RNV 04 2025'!G184)&gt;0, 1, 0)</f>
        <v>0</v>
      </c>
      <c r="B184" s="14">
        <f>IF('RNV 04 2025'!J184="En tiempo",1,0)</f>
        <v>0</v>
      </c>
      <c r="C184" s="14">
        <f t="shared" si="0"/>
        <v>0</v>
      </c>
      <c r="D184" s="14">
        <f>IF('RNV 04 2025'!G184="Acepta", 1, IF('RNV 04 2025'!G184="Rechaza", 0.5, IF(ISBLANK('RNV 04 2025'!G184), 0, )))</f>
        <v>0</v>
      </c>
      <c r="E184" s="14">
        <f>IF('RNV 04 2025'!I184="Se señala",1,0)</f>
        <v>0</v>
      </c>
      <c r="F184" s="14">
        <f t="shared" si="1"/>
        <v>0</v>
      </c>
      <c r="G184" s="14" t="str">
        <f>IF('RNV 04 2025'!L184="Implementadas", 1, IF('RNV 04 2025'!L184="Parcialmente implementadas", 0.5, IF('RNV 04 2025'!L184="No implementadas", 0,"0" )))</f>
        <v>0</v>
      </c>
    </row>
    <row r="185" spans="1:7" ht="15.75" customHeight="1" x14ac:dyDescent="0.25">
      <c r="A185" s="14">
        <f>IF(LEN('RNV 04 2025'!G185)&gt;0, 1, 0)</f>
        <v>0</v>
      </c>
      <c r="B185" s="14">
        <f>IF('RNV 04 2025'!J185="En tiempo",1,0)</f>
        <v>0</v>
      </c>
      <c r="C185" s="14">
        <f t="shared" si="0"/>
        <v>0</v>
      </c>
      <c r="D185" s="14">
        <f>IF('RNV 04 2025'!G185="Acepta", 1, IF('RNV 04 2025'!G185="Rechaza", 0.5, IF(ISBLANK('RNV 04 2025'!G185), 0, )))</f>
        <v>0</v>
      </c>
      <c r="E185" s="14">
        <f>IF('RNV 04 2025'!I185="Se señala",1,0)</f>
        <v>0</v>
      </c>
      <c r="F185" s="14">
        <f t="shared" si="1"/>
        <v>0</v>
      </c>
      <c r="G185" s="14" t="str">
        <f>IF('RNV 04 2025'!L185="Implementadas", 1, IF('RNV 04 2025'!L185="Parcialmente implementadas", 0.5, IF('RNV 04 2025'!L185="No implementadas", 0,"0" )))</f>
        <v>0</v>
      </c>
    </row>
    <row r="186" spans="1:7" ht="15.75" customHeight="1" x14ac:dyDescent="0.25">
      <c r="A186" s="14">
        <f>IF(LEN('RNV 04 2025'!G186)&gt;0, 1, 0)</f>
        <v>0</v>
      </c>
      <c r="B186" s="14">
        <f>IF('RNV 04 2025'!J186="En tiempo",1,0)</f>
        <v>0</v>
      </c>
      <c r="C186" s="14">
        <f t="shared" si="0"/>
        <v>0</v>
      </c>
      <c r="D186" s="14">
        <f>IF('RNV 04 2025'!G186="Acepta", 1, IF('RNV 04 2025'!G186="Rechaza", 0.5, IF(ISBLANK('RNV 04 2025'!G186), 0, )))</f>
        <v>0</v>
      </c>
      <c r="E186" s="14">
        <f>IF('RNV 04 2025'!I186="Se señala",1,0)</f>
        <v>0</v>
      </c>
      <c r="F186" s="14">
        <f t="shared" si="1"/>
        <v>0</v>
      </c>
      <c r="G186" s="14" t="str">
        <f>IF('RNV 04 2025'!L186="Implementadas", 1, IF('RNV 04 2025'!L186="Parcialmente implementadas", 0.5, IF('RNV 04 2025'!L186="No implementadas", 0,"0" )))</f>
        <v>0</v>
      </c>
    </row>
    <row r="187" spans="1:7" ht="15.75" customHeight="1" x14ac:dyDescent="0.25">
      <c r="A187" s="14">
        <f>IF(LEN('RNV 04 2025'!G187)&gt;0, 1, 0)</f>
        <v>0</v>
      </c>
      <c r="B187" s="14">
        <f>IF('RNV 04 2025'!J187="En tiempo",1,0)</f>
        <v>0</v>
      </c>
      <c r="C187" s="14">
        <f t="shared" si="0"/>
        <v>0</v>
      </c>
      <c r="D187" s="14">
        <f>IF('RNV 04 2025'!G187="Acepta", 1, IF('RNV 04 2025'!G187="Rechaza", 0.5, IF(ISBLANK('RNV 04 2025'!G187), 0, )))</f>
        <v>0</v>
      </c>
      <c r="E187" s="14">
        <f>IF('RNV 04 2025'!I187="Se señala",1,0)</f>
        <v>0</v>
      </c>
      <c r="F187" s="14">
        <f t="shared" si="1"/>
        <v>0</v>
      </c>
      <c r="G187" s="14" t="str">
        <f>IF('RNV 04 2025'!L187="Implementadas", 1, IF('RNV 04 2025'!L187="Parcialmente implementadas", 0.5, IF('RNV 04 2025'!L187="No implementadas", 0,"0" )))</f>
        <v>0</v>
      </c>
    </row>
    <row r="188" spans="1:7" ht="15.75" customHeight="1" x14ac:dyDescent="0.25">
      <c r="A188" s="14">
        <f>IF(LEN('RNV 04 2025'!G188)&gt;0, 1, 0)</f>
        <v>1</v>
      </c>
      <c r="B188" s="14">
        <f>IF('RNV 04 2025'!J188="En tiempo",1,0)</f>
        <v>1</v>
      </c>
      <c r="C188" s="14">
        <f t="shared" si="0"/>
        <v>1</v>
      </c>
      <c r="D188" s="14">
        <f>IF('RNV 04 2025'!G188="Acepta", 1, IF('RNV 04 2025'!G188="Rechaza", 0.5, IF(ISBLANK('RNV 04 2025'!G188), 0, )))</f>
        <v>1</v>
      </c>
      <c r="E188" s="14">
        <f>IF('RNV 04 2025'!I188="Se señala",1,0)</f>
        <v>1</v>
      </c>
      <c r="F188" s="14">
        <f t="shared" si="1"/>
        <v>1</v>
      </c>
      <c r="G188" s="14" t="str">
        <f>IF('RNV 04 2025'!L188="Implementadas", 1, IF('RNV 04 2025'!L188="Parcialmente implementadas", 0.5, IF('RNV 04 2025'!L188="No implementadas", 0,"0" )))</f>
        <v>0</v>
      </c>
    </row>
    <row r="189" spans="1:7" ht="15.75" customHeight="1" x14ac:dyDescent="0.25">
      <c r="A189" s="14">
        <f>IF(LEN('RNV 04 2025'!G189)&gt;0, 1, 0)</f>
        <v>0</v>
      </c>
      <c r="B189" s="14">
        <f>IF('RNV 04 2025'!J189="En tiempo",1,0)</f>
        <v>0</v>
      </c>
      <c r="C189" s="14">
        <f t="shared" si="0"/>
        <v>0</v>
      </c>
      <c r="D189" s="14">
        <f>IF('RNV 04 2025'!G189="Acepta", 1, IF('RNV 04 2025'!G189="Rechaza", 0.5, IF(ISBLANK('RNV 04 2025'!G189), 0, )))</f>
        <v>0</v>
      </c>
      <c r="E189" s="14">
        <f>IF('RNV 04 2025'!I189="Se señala",1,0)</f>
        <v>0</v>
      </c>
      <c r="F189" s="14">
        <f t="shared" si="1"/>
        <v>0</v>
      </c>
      <c r="G189" s="14" t="str">
        <f>IF('RNV 04 2025'!L189="Implementadas", 1, IF('RNV 04 2025'!L189="Parcialmente implementadas", 0.5, IF('RNV 04 2025'!L189="No implementadas", 0,"0" )))</f>
        <v>0</v>
      </c>
    </row>
    <row r="190" spans="1:7" ht="15.75" customHeight="1" x14ac:dyDescent="0.25">
      <c r="A190" s="14">
        <f>IF(LEN('RNV 04 2025'!G190)&gt;0, 1, 0)</f>
        <v>0</v>
      </c>
      <c r="B190" s="14">
        <f>IF('RNV 04 2025'!J190="En tiempo",1,0)</f>
        <v>0</v>
      </c>
      <c r="C190" s="14">
        <f t="shared" si="0"/>
        <v>0</v>
      </c>
      <c r="D190" s="14">
        <f>IF('RNV 04 2025'!G190="Acepta", 1, IF('RNV 04 2025'!G190="Rechaza", 0.5, IF(ISBLANK('RNV 04 2025'!G190), 0, )))</f>
        <v>0</v>
      </c>
      <c r="E190" s="14">
        <f>IF('RNV 04 2025'!I190="Se señala",1,0)</f>
        <v>0</v>
      </c>
      <c r="F190" s="14">
        <f t="shared" si="1"/>
        <v>0</v>
      </c>
      <c r="G190" s="14" t="str">
        <f>IF('RNV 04 2025'!L190="Implementadas", 1, IF('RNV 04 2025'!L190="Parcialmente implementadas", 0.5, IF('RNV 04 2025'!L190="No implementadas", 0,"0" )))</f>
        <v>0</v>
      </c>
    </row>
    <row r="191" spans="1:7" ht="15.75" customHeight="1" x14ac:dyDescent="0.25">
      <c r="A191" s="14">
        <f>IF(LEN('RNV 04 2025'!G191)&gt;0, 1, 0)</f>
        <v>0</v>
      </c>
      <c r="B191" s="14">
        <f>IF('RNV 04 2025'!J191="En tiempo",1,0)</f>
        <v>0</v>
      </c>
      <c r="C191" s="14">
        <f t="shared" si="0"/>
        <v>0</v>
      </c>
      <c r="D191" s="14">
        <f>IF('RNV 04 2025'!G191="Acepta", 1, IF('RNV 04 2025'!G191="Rechaza", 0.5, IF(ISBLANK('RNV 04 2025'!G191), 0, )))</f>
        <v>0</v>
      </c>
      <c r="E191" s="14">
        <f>IF('RNV 04 2025'!I191="Se señala",1,0)</f>
        <v>0</v>
      </c>
      <c r="F191" s="14">
        <f t="shared" si="1"/>
        <v>0</v>
      </c>
      <c r="G191" s="14" t="str">
        <f>IF('RNV 04 2025'!L191="Implementadas", 1, IF('RNV 04 2025'!L191="Parcialmente implementadas", 0.5, IF('RNV 04 2025'!L191="No implementadas", 0,"0" )))</f>
        <v>0</v>
      </c>
    </row>
    <row r="192" spans="1:7" ht="15.75" customHeight="1" x14ac:dyDescent="0.25">
      <c r="A192" s="14">
        <f>IF(LEN('RNV 04 2025'!G192)&gt;0, 1, 0)</f>
        <v>0</v>
      </c>
      <c r="B192" s="14">
        <f>IF('RNV 04 2025'!J192="En tiempo",1,0)</f>
        <v>0</v>
      </c>
      <c r="C192" s="14">
        <f t="shared" si="0"/>
        <v>0</v>
      </c>
      <c r="D192" s="14">
        <f>IF('RNV 04 2025'!G192="Acepta", 1, IF('RNV 04 2025'!G192="Rechaza", 0.5, IF(ISBLANK('RNV 04 2025'!G192), 0, )))</f>
        <v>0</v>
      </c>
      <c r="E192" s="14">
        <f>IF('RNV 04 2025'!I192="Se señala",1,0)</f>
        <v>0</v>
      </c>
      <c r="F192" s="14">
        <f t="shared" si="1"/>
        <v>0</v>
      </c>
      <c r="G192" s="14" t="str">
        <f>IF('RNV 04 2025'!L192="Implementadas", 1, IF('RNV 04 2025'!L192="Parcialmente implementadas", 0.5, IF('RNV 04 2025'!L192="No implementadas", 0,"0" )))</f>
        <v>0</v>
      </c>
    </row>
    <row r="193" spans="1:7" ht="15.75" customHeight="1" x14ac:dyDescent="0.25">
      <c r="A193" s="14">
        <f>IF(LEN('RNV 04 2025'!G193)&gt;0, 1, 0)</f>
        <v>0</v>
      </c>
      <c r="B193" s="14">
        <f>IF('RNV 04 2025'!J193="En tiempo",1,0)</f>
        <v>0</v>
      </c>
      <c r="C193" s="14">
        <f t="shared" si="0"/>
        <v>0</v>
      </c>
      <c r="D193" s="14">
        <f>IF('RNV 04 2025'!G193="Acepta", 1, IF('RNV 04 2025'!G193="Rechaza", 0.5, IF(ISBLANK('RNV 04 2025'!G193), 0, )))</f>
        <v>0</v>
      </c>
      <c r="E193" s="14">
        <f>IF('RNV 04 2025'!I193="Se señala",1,0)</f>
        <v>0</v>
      </c>
      <c r="F193" s="14">
        <f t="shared" si="1"/>
        <v>0</v>
      </c>
      <c r="G193" s="14" t="str">
        <f>IF('RNV 04 2025'!L193="Implementadas", 1, IF('RNV 04 2025'!L193="Parcialmente implementadas", 0.5, IF('RNV 04 2025'!L193="No implementadas", 0,"0" )))</f>
        <v>0</v>
      </c>
    </row>
    <row r="194" spans="1:7" ht="15.75" customHeight="1" x14ac:dyDescent="0.25">
      <c r="A194" s="14">
        <f>IF(LEN('RNV 04 2025'!G194)&gt;0, 1, 0)</f>
        <v>0</v>
      </c>
      <c r="B194" s="14">
        <f>IF('RNV 04 2025'!J194="En tiempo",1,0)</f>
        <v>0</v>
      </c>
      <c r="C194" s="14">
        <f t="shared" si="0"/>
        <v>0</v>
      </c>
      <c r="D194" s="14">
        <f>IF('RNV 04 2025'!G194="Acepta", 1, IF('RNV 04 2025'!G194="Rechaza", 0.5, IF(ISBLANK('RNV 04 2025'!G194), 0, )))</f>
        <v>0</v>
      </c>
      <c r="E194" s="14">
        <f>IF('RNV 04 2025'!I194="Se señala",1,0)</f>
        <v>0</v>
      </c>
      <c r="F194" s="14">
        <f t="shared" si="1"/>
        <v>0</v>
      </c>
      <c r="G194" s="14" t="str">
        <f>IF('RNV 04 2025'!L194="Implementadas", 1, IF('RNV 04 2025'!L194="Parcialmente implementadas", 0.5, IF('RNV 04 2025'!L194="No implementadas", 0,"0" )))</f>
        <v>0</v>
      </c>
    </row>
    <row r="195" spans="1:7" ht="15.75" customHeight="1" x14ac:dyDescent="0.25">
      <c r="A195" s="14">
        <f>IF(LEN('RNV 04 2025'!G195)&gt;0, 1, 0)</f>
        <v>0</v>
      </c>
      <c r="B195" s="14">
        <f>IF('RNV 04 2025'!J195="En tiempo",1,0)</f>
        <v>0</v>
      </c>
      <c r="C195" s="14">
        <f t="shared" si="0"/>
        <v>0</v>
      </c>
      <c r="D195" s="14">
        <f>IF('RNV 04 2025'!G195="Acepta", 1, IF('RNV 04 2025'!G195="Rechaza", 0.5, IF(ISBLANK('RNV 04 2025'!G195), 0, )))</f>
        <v>0</v>
      </c>
      <c r="E195" s="14">
        <f>IF('RNV 04 2025'!I195="Se señala",1,0)</f>
        <v>0</v>
      </c>
      <c r="F195" s="14">
        <f t="shared" si="1"/>
        <v>0</v>
      </c>
      <c r="G195" s="14" t="str">
        <f>IF('RNV 04 2025'!L195="Implementadas", 1, IF('RNV 04 2025'!L195="Parcialmente implementadas", 0.5, IF('RNV 04 2025'!L195="No implementadas", 0,"0" )))</f>
        <v>0</v>
      </c>
    </row>
    <row r="196" spans="1:7" ht="15.75" customHeight="1" x14ac:dyDescent="0.25">
      <c r="A196" s="14">
        <f>IF(LEN('RNV 04 2025'!G196)&gt;0, 1, 0)</f>
        <v>0</v>
      </c>
      <c r="B196" s="14">
        <f>IF('RNV 04 2025'!J196="En tiempo",1,0)</f>
        <v>0</v>
      </c>
      <c r="C196" s="14">
        <f t="shared" si="0"/>
        <v>0</v>
      </c>
      <c r="D196" s="14">
        <f>IF('RNV 04 2025'!G196="Acepta", 1, IF('RNV 04 2025'!G196="Rechaza", 0.5, IF(ISBLANK('RNV 04 2025'!G196), 0, )))</f>
        <v>0</v>
      </c>
      <c r="E196" s="14">
        <f>IF('RNV 04 2025'!I196="Se señala",1,0)</f>
        <v>0</v>
      </c>
      <c r="F196" s="14">
        <f t="shared" si="1"/>
        <v>0</v>
      </c>
      <c r="G196" s="14" t="str">
        <f>IF('RNV 04 2025'!L196="Implementadas", 1, IF('RNV 04 2025'!L196="Parcialmente implementadas", 0.5, IF('RNV 04 2025'!L196="No implementadas", 0,"0" )))</f>
        <v>0</v>
      </c>
    </row>
    <row r="197" spans="1:7" ht="15.75" customHeight="1" x14ac:dyDescent="0.25">
      <c r="A197" s="14">
        <f>IF(LEN('RNV 04 2025'!G197)&gt;0, 1, 0)</f>
        <v>0</v>
      </c>
      <c r="B197" s="14">
        <f>IF('RNV 04 2025'!J197="En tiempo",1,0)</f>
        <v>0</v>
      </c>
      <c r="C197" s="14">
        <f t="shared" si="0"/>
        <v>0</v>
      </c>
      <c r="D197" s="14">
        <f>IF('RNV 04 2025'!G197="Acepta", 1, IF('RNV 04 2025'!G197="Rechaza", 0.5, IF(ISBLANK('RNV 04 2025'!G197), 0, )))</f>
        <v>0</v>
      </c>
      <c r="E197" s="14">
        <f>IF('RNV 04 2025'!I197="Se señala",1,0)</f>
        <v>0</v>
      </c>
      <c r="F197" s="14">
        <f t="shared" si="1"/>
        <v>0</v>
      </c>
      <c r="G197" s="14" t="str">
        <f>IF('RNV 04 2025'!L197="Implementadas", 1, IF('RNV 04 2025'!L197="Parcialmente implementadas", 0.5, IF('RNV 04 2025'!L197="No implementadas", 0,"0" )))</f>
        <v>0</v>
      </c>
    </row>
    <row r="198" spans="1:7" ht="15.75" customHeight="1" x14ac:dyDescent="0.25">
      <c r="A198" s="14">
        <f>IF(LEN('RNV 04 2025'!G198)&gt;0, 1, 0)</f>
        <v>0</v>
      </c>
      <c r="B198" s="14">
        <f>IF('RNV 04 2025'!J198="En tiempo",1,0)</f>
        <v>0</v>
      </c>
      <c r="C198" s="14">
        <f t="shared" si="0"/>
        <v>0</v>
      </c>
      <c r="D198" s="14">
        <f>IF('RNV 04 2025'!G198="Acepta", 1, IF('RNV 04 2025'!G198="Rechaza", 0.5, IF(ISBLANK('RNV 04 2025'!G198), 0, )))</f>
        <v>0</v>
      </c>
      <c r="E198" s="14">
        <f>IF('RNV 04 2025'!I198="Se señala",1,0)</f>
        <v>0</v>
      </c>
      <c r="F198" s="14">
        <f t="shared" si="1"/>
        <v>0</v>
      </c>
      <c r="G198" s="14" t="str">
        <f>IF('RNV 04 2025'!L198="Implementadas", 1, IF('RNV 04 2025'!L198="Parcialmente implementadas", 0.5, IF('RNV 04 2025'!L198="No implementadas", 0,"0" )))</f>
        <v>0</v>
      </c>
    </row>
    <row r="199" spans="1:7" ht="15.75" customHeight="1" x14ac:dyDescent="0.25">
      <c r="A199" s="14">
        <f>IF(LEN('RNV 04 2025'!G199)&gt;0, 1, 0)</f>
        <v>0</v>
      </c>
      <c r="B199" s="14">
        <f>IF('RNV 04 2025'!J199="En tiempo",1,0)</f>
        <v>0</v>
      </c>
      <c r="C199" s="14">
        <f t="shared" si="0"/>
        <v>0</v>
      </c>
      <c r="D199" s="14">
        <f>IF('RNV 04 2025'!G199="Acepta", 1, IF('RNV 04 2025'!G199="Rechaza", 0.5, IF(ISBLANK('RNV 04 2025'!G199), 0, )))</f>
        <v>0</v>
      </c>
      <c r="E199" s="14">
        <f>IF('RNV 04 2025'!I199="Se señala",1,0)</f>
        <v>0</v>
      </c>
      <c r="F199" s="14">
        <f t="shared" si="1"/>
        <v>0</v>
      </c>
      <c r="G199" s="14" t="str">
        <f>IF('RNV 04 2025'!L199="Implementadas", 1, IF('RNV 04 2025'!L199="Parcialmente implementadas", 0.5, IF('RNV 04 2025'!L199="No implementadas", 0,"0" )))</f>
        <v>0</v>
      </c>
    </row>
    <row r="200" spans="1:7" ht="15.75" customHeight="1" x14ac:dyDescent="0.25">
      <c r="A200" s="14">
        <f>IF(LEN('RNV 04 2025'!G200)&gt;0, 1, 0)</f>
        <v>0</v>
      </c>
      <c r="B200" s="14">
        <f>IF('RNV 04 2025'!J200="En tiempo",1,0)</f>
        <v>0</v>
      </c>
      <c r="C200" s="14">
        <f t="shared" si="0"/>
        <v>0</v>
      </c>
      <c r="D200" s="14">
        <f>IF('RNV 04 2025'!G200="Acepta", 1, IF('RNV 04 2025'!G200="Rechaza", 0.5, IF(ISBLANK('RNV 04 2025'!G200), 0, )))</f>
        <v>0</v>
      </c>
      <c r="E200" s="14">
        <f>IF('RNV 04 2025'!I200="Se señala",1,0)</f>
        <v>0</v>
      </c>
      <c r="F200" s="14">
        <f t="shared" si="1"/>
        <v>0</v>
      </c>
      <c r="G200" s="14" t="str">
        <f>IF('RNV 04 2025'!L200="Implementadas", 1, IF('RNV 04 2025'!L200="Parcialmente implementadas", 0.5, IF('RNV 04 2025'!L200="No implementadas", 0,"0" )))</f>
        <v>0</v>
      </c>
    </row>
    <row r="201" spans="1:7" ht="15.75" customHeight="1" x14ac:dyDescent="0.25">
      <c r="A201" s="14">
        <f>IF(LEN('RNV 04 2025'!G201)&gt;0, 1, 0)</f>
        <v>0</v>
      </c>
      <c r="B201" s="14">
        <f>IF('RNV 04 2025'!J201="En tiempo",1,0)</f>
        <v>0</v>
      </c>
      <c r="C201" s="14">
        <f t="shared" si="0"/>
        <v>0</v>
      </c>
      <c r="D201" s="14">
        <f>IF('RNV 04 2025'!G201="Acepta", 1, IF('RNV 04 2025'!G201="Rechaza", 0.5, IF(ISBLANK('RNV 04 2025'!G201), 0, )))</f>
        <v>0</v>
      </c>
      <c r="E201" s="14">
        <f>IF('RNV 04 2025'!I201="Se señala",1,0)</f>
        <v>0</v>
      </c>
      <c r="F201" s="14">
        <f t="shared" si="1"/>
        <v>0</v>
      </c>
      <c r="G201" s="14" t="str">
        <f>IF('RNV 04 2025'!L201="Implementadas", 1, IF('RNV 04 2025'!L201="Parcialmente implementadas", 0.5, IF('RNV 04 2025'!L201="No implementadas", 0,"0" )))</f>
        <v>0</v>
      </c>
    </row>
    <row r="202" spans="1:7" ht="15.75" customHeight="1" x14ac:dyDescent="0.25">
      <c r="A202" s="14">
        <f>IF(LEN('RNV 04 2025'!G202)&gt;0, 1, 0)</f>
        <v>0</v>
      </c>
      <c r="B202" s="14">
        <f>IF('RNV 04 2025'!J202="En tiempo",1,0)</f>
        <v>0</v>
      </c>
      <c r="C202" s="14">
        <f t="shared" si="0"/>
        <v>0</v>
      </c>
      <c r="D202" s="14">
        <f>IF('RNV 04 2025'!G202="Acepta", 1, IF('RNV 04 2025'!G202="Rechaza", 0.5, IF(ISBLANK('RNV 04 2025'!G202), 0, )))</f>
        <v>0</v>
      </c>
      <c r="E202" s="14">
        <f>IF('RNV 04 2025'!I202="Se señala",1,0)</f>
        <v>0</v>
      </c>
      <c r="F202" s="14">
        <f t="shared" si="1"/>
        <v>0</v>
      </c>
      <c r="G202" s="14" t="str">
        <f>IF('RNV 04 2025'!L202="Implementadas", 1, IF('RNV 04 2025'!L202="Parcialmente implementadas", 0.5, IF('RNV 04 2025'!L202="No implementadas", 0,"0" )))</f>
        <v>0</v>
      </c>
    </row>
    <row r="203" spans="1:7" ht="15.75" customHeight="1" x14ac:dyDescent="0.25">
      <c r="A203" s="14">
        <f>IF(LEN('RNV 04 2025'!G203)&gt;0, 1, 0)</f>
        <v>1</v>
      </c>
      <c r="B203" s="14">
        <f>IF('RNV 04 2025'!J203="En tiempo",1,0)</f>
        <v>1</v>
      </c>
      <c r="C203" s="14">
        <f t="shared" si="0"/>
        <v>1</v>
      </c>
      <c r="D203" s="14">
        <f>IF('RNV 04 2025'!G203="Acepta", 1, IF('RNV 04 2025'!G203="Rechaza", 0.5, IF(ISBLANK('RNV 04 2025'!G203), 0, )))</f>
        <v>1</v>
      </c>
      <c r="E203" s="14">
        <f>IF('RNV 04 2025'!I203="Se señala",1,0)</f>
        <v>1</v>
      </c>
      <c r="F203" s="14">
        <f t="shared" si="1"/>
        <v>1</v>
      </c>
      <c r="G203" s="14" t="str">
        <f>IF('RNV 04 2025'!L203="Implementadas", 1, IF('RNV 04 2025'!L203="Parcialmente implementadas", 0.5, IF('RNV 04 2025'!L203="No implementadas", 0,"0" )))</f>
        <v>0</v>
      </c>
    </row>
    <row r="204" spans="1:7" ht="15.75" customHeight="1" x14ac:dyDescent="0.25">
      <c r="A204" s="14">
        <f>IF(LEN('RNV 04 2025'!G204)&gt;0, 1, 0)</f>
        <v>0</v>
      </c>
      <c r="B204" s="14">
        <f>IF('RNV 04 2025'!J204="En tiempo",1,0)</f>
        <v>0</v>
      </c>
      <c r="C204" s="14">
        <f t="shared" si="0"/>
        <v>0</v>
      </c>
      <c r="D204" s="14">
        <f>IF('RNV 04 2025'!G204="Acepta", 1, IF('RNV 04 2025'!G204="Rechaza", 0.5, IF(ISBLANK('RNV 04 2025'!G204), 0, )))</f>
        <v>0</v>
      </c>
      <c r="E204" s="14">
        <f>IF('RNV 04 2025'!I204="Se señala",1,0)</f>
        <v>0</v>
      </c>
      <c r="F204" s="14">
        <f t="shared" si="1"/>
        <v>0</v>
      </c>
      <c r="G204" s="14" t="str">
        <f>IF('RNV 04 2025'!L204="Implementadas", 1, IF('RNV 04 2025'!L204="Parcialmente implementadas", 0.5, IF('RNV 04 2025'!L204="No implementadas", 0,"0" )))</f>
        <v>0</v>
      </c>
    </row>
    <row r="205" spans="1:7" ht="15.75" customHeight="1" x14ac:dyDescent="0.25">
      <c r="A205" s="14">
        <f>IF(LEN('RNV 04 2025'!G205)&gt;0, 1, 0)</f>
        <v>1</v>
      </c>
      <c r="B205" s="14">
        <f>IF('RNV 04 2025'!J205="En tiempo",1,0)</f>
        <v>0</v>
      </c>
      <c r="C205" s="14">
        <f t="shared" si="0"/>
        <v>0.5</v>
      </c>
      <c r="D205" s="14">
        <f>IF('RNV 04 2025'!G205="Acepta", 1, IF('RNV 04 2025'!G205="Rechaza", 0.5, IF(ISBLANK('RNV 04 2025'!G205), 0, )))</f>
        <v>1</v>
      </c>
      <c r="E205" s="14">
        <f>IF('RNV 04 2025'!I205="Se señala",1,0)</f>
        <v>0</v>
      </c>
      <c r="F205" s="14">
        <f t="shared" si="1"/>
        <v>0.5</v>
      </c>
      <c r="G205" s="14">
        <f>IF('RNV 04 2025'!L205="Implementadas", 1, IF('RNV 04 2025'!L205="Parcialmente implementadas", 0.5, IF('RNV 04 2025'!L205="No implementadas", 0,"0" )))</f>
        <v>0.5</v>
      </c>
    </row>
    <row r="206" spans="1:7" ht="15.75" customHeight="1" x14ac:dyDescent="0.25">
      <c r="A206" s="14">
        <f>IF(LEN('RNV 04 2025'!G206)&gt;0, 1, 0)</f>
        <v>1</v>
      </c>
      <c r="B206" s="14">
        <f>IF('RNV 04 2025'!J206="En tiempo",1,0)</f>
        <v>1</v>
      </c>
      <c r="C206" s="14">
        <f t="shared" si="0"/>
        <v>1</v>
      </c>
      <c r="D206" s="14">
        <f>IF('RNV 04 2025'!G206="Acepta", 1, IF('RNV 04 2025'!G206="Rechaza", 0.5, IF(ISBLANK('RNV 04 2025'!G206), 0, )))</f>
        <v>1</v>
      </c>
      <c r="E206" s="14">
        <f>IF('RNV 04 2025'!I206="Se señala",1,0)</f>
        <v>1</v>
      </c>
      <c r="F206" s="14">
        <f t="shared" si="1"/>
        <v>1</v>
      </c>
      <c r="G206" s="14" t="str">
        <f>IF('RNV 04 2025'!L206="Implementadas", 1, IF('RNV 04 2025'!L206="Parcialmente implementadas", 0.5, IF('RNV 04 2025'!L206="No implementadas", 0,"0" )))</f>
        <v>0</v>
      </c>
    </row>
    <row r="207" spans="1:7" ht="15.75" customHeight="1" x14ac:dyDescent="0.25">
      <c r="A207" s="14">
        <f>IF(LEN('RNV 04 2025'!G207)&gt;0, 1, 0)</f>
        <v>0</v>
      </c>
      <c r="B207" s="14">
        <f>IF('RNV 04 2025'!J207="En tiempo",1,0)</f>
        <v>0</v>
      </c>
      <c r="C207" s="14">
        <f t="shared" si="0"/>
        <v>0</v>
      </c>
      <c r="D207" s="14">
        <f>IF('RNV 04 2025'!G207="Acepta", 1, IF('RNV 04 2025'!G207="Rechaza", 0.5, IF(ISBLANK('RNV 04 2025'!G207), 0, )))</f>
        <v>0</v>
      </c>
      <c r="E207" s="14">
        <f>IF('RNV 04 2025'!I207="Se señala",1,0)</f>
        <v>0</v>
      </c>
      <c r="F207" s="14">
        <f t="shared" si="1"/>
        <v>0</v>
      </c>
      <c r="G207" s="14" t="str">
        <f>IF('RNV 04 2025'!L207="Implementadas", 1, IF('RNV 04 2025'!L207="Parcialmente implementadas", 0.5, IF('RNV 04 2025'!L207="No implementadas", 0,"0" )))</f>
        <v>0</v>
      </c>
    </row>
    <row r="208" spans="1:7" ht="15.75" customHeight="1" x14ac:dyDescent="0.25">
      <c r="A208" s="14">
        <f>IF(LEN('RNV 04 2025'!G208)&gt;0, 1, 0)</f>
        <v>1</v>
      </c>
      <c r="B208" s="14">
        <f>IF('RNV 04 2025'!J208="En tiempo",1,0)</f>
        <v>1</v>
      </c>
      <c r="C208" s="14">
        <f t="shared" si="0"/>
        <v>1</v>
      </c>
      <c r="D208" s="14">
        <f>IF('RNV 04 2025'!G208="Acepta", 1, IF('RNV 04 2025'!G208="Rechaza", 0.5, IF(ISBLANK('RNV 04 2025'!G208), 0, )))</f>
        <v>1</v>
      </c>
      <c r="E208" s="14">
        <f>IF('RNV 04 2025'!I208="Se señala",1,0)</f>
        <v>1</v>
      </c>
      <c r="F208" s="14">
        <f t="shared" si="1"/>
        <v>1</v>
      </c>
      <c r="G208" s="14" t="str">
        <f>IF('RNV 04 2025'!L208="Implementadas", 1, IF('RNV 04 2025'!L208="Parcialmente implementadas", 0.5, IF('RNV 04 2025'!L208="No implementadas", 0,"0" )))</f>
        <v>0</v>
      </c>
    </row>
    <row r="209" spans="1:7" ht="15.75" customHeight="1" x14ac:dyDescent="0.25">
      <c r="A209" s="14">
        <f>IF(LEN('RNV 04 2025'!G209)&gt;0, 1, 0)</f>
        <v>0</v>
      </c>
      <c r="B209" s="14">
        <f>IF('RNV 04 2025'!J209="En tiempo",1,0)</f>
        <v>0</v>
      </c>
      <c r="C209" s="14">
        <f t="shared" si="0"/>
        <v>0</v>
      </c>
      <c r="D209" s="14">
        <f>IF('RNV 04 2025'!G209="Acepta", 1, IF('RNV 04 2025'!G209="Rechaza", 0.5, IF(ISBLANK('RNV 04 2025'!G209), 0, )))</f>
        <v>0</v>
      </c>
      <c r="E209" s="14">
        <f>IF('RNV 04 2025'!I209="Se señala",1,0)</f>
        <v>0</v>
      </c>
      <c r="F209" s="14">
        <f t="shared" si="1"/>
        <v>0</v>
      </c>
      <c r="G209" s="14" t="str">
        <f>IF('RNV 04 2025'!L209="Implementadas", 1, IF('RNV 04 2025'!L209="Parcialmente implementadas", 0.5, IF('RNV 04 2025'!L209="No implementadas", 0,"0" )))</f>
        <v>0</v>
      </c>
    </row>
    <row r="210" spans="1:7" ht="15.75" customHeight="1" x14ac:dyDescent="0.25">
      <c r="A210" s="14">
        <f>IF(LEN('RNV 04 2025'!G210)&gt;0, 1, 0)</f>
        <v>0</v>
      </c>
      <c r="B210" s="14">
        <f>IF('RNV 04 2025'!J210="En tiempo",1,0)</f>
        <v>0</v>
      </c>
      <c r="C210" s="14">
        <f t="shared" si="0"/>
        <v>0</v>
      </c>
      <c r="D210" s="14">
        <f>IF('RNV 04 2025'!G210="Acepta", 1, IF('RNV 04 2025'!G210="Rechaza", 0.5, IF(ISBLANK('RNV 04 2025'!G210), 0, )))</f>
        <v>0</v>
      </c>
      <c r="E210" s="14">
        <f>IF('RNV 04 2025'!I210="Se señala",1,0)</f>
        <v>0</v>
      </c>
      <c r="F210" s="14">
        <f t="shared" si="1"/>
        <v>0</v>
      </c>
      <c r="G210" s="14" t="str">
        <f>IF('RNV 04 2025'!L210="Implementadas", 1, IF('RNV 04 2025'!L210="Parcialmente implementadas", 0.5, IF('RNV 04 2025'!L210="No implementadas", 0,"0" )))</f>
        <v>0</v>
      </c>
    </row>
    <row r="211" spans="1:7" ht="15.75" customHeight="1" x14ac:dyDescent="0.25">
      <c r="A211" s="14">
        <f>IF(LEN('RNV 04 2025'!G211)&gt;0, 1, 0)</f>
        <v>0</v>
      </c>
      <c r="B211" s="14">
        <f>IF('RNV 04 2025'!J211="En tiempo",1,0)</f>
        <v>0</v>
      </c>
      <c r="C211" s="14">
        <f t="shared" si="0"/>
        <v>0</v>
      </c>
      <c r="D211" s="14">
        <f>IF('RNV 04 2025'!G211="Acepta", 1, IF('RNV 04 2025'!G211="Rechaza", 0.5, IF(ISBLANK('RNV 04 2025'!G211), 0, )))</f>
        <v>0</v>
      </c>
      <c r="E211" s="14">
        <f>IF('RNV 04 2025'!I211="Se señala",1,0)</f>
        <v>0</v>
      </c>
      <c r="F211" s="14">
        <f t="shared" si="1"/>
        <v>0</v>
      </c>
      <c r="G211" s="14" t="str">
        <f>IF('RNV 04 2025'!L211="Implementadas", 1, IF('RNV 04 2025'!L211="Parcialmente implementadas", 0.5, IF('RNV 04 2025'!L211="No implementadas", 0,"0" )))</f>
        <v>0</v>
      </c>
    </row>
    <row r="212" spans="1:7" ht="15.75" customHeight="1" x14ac:dyDescent="0.25">
      <c r="A212" s="14">
        <f>IF(LEN('RNV 04 2025'!G212)&gt;0, 1, 0)</f>
        <v>0</v>
      </c>
      <c r="B212" s="14">
        <f>IF('RNV 04 2025'!J212="En tiempo",1,0)</f>
        <v>0</v>
      </c>
      <c r="C212" s="14">
        <f t="shared" si="0"/>
        <v>0</v>
      </c>
      <c r="D212" s="14">
        <f>IF('RNV 04 2025'!G212="Acepta", 1, IF('RNV 04 2025'!G212="Rechaza", 0.5, IF(ISBLANK('RNV 04 2025'!G212), 0, )))</f>
        <v>0</v>
      </c>
      <c r="E212" s="14">
        <f>IF('RNV 04 2025'!I212="Se señala",1,0)</f>
        <v>0</v>
      </c>
      <c r="F212" s="14">
        <f t="shared" si="1"/>
        <v>0</v>
      </c>
      <c r="G212" s="14" t="str">
        <f>IF('RNV 04 2025'!L212="Implementadas", 1, IF('RNV 04 2025'!L212="Parcialmente implementadas", 0.5, IF('RNV 04 2025'!L212="No implementadas", 0,"0" )))</f>
        <v>0</v>
      </c>
    </row>
    <row r="213" spans="1:7" ht="15.75" customHeight="1" x14ac:dyDescent="0.25">
      <c r="A213" s="14">
        <f>IF(LEN('RNV 04 2025'!G213)&gt;0, 1, 0)</f>
        <v>0</v>
      </c>
      <c r="B213" s="14">
        <f>IF('RNV 04 2025'!J213="En tiempo",1,0)</f>
        <v>0</v>
      </c>
      <c r="C213" s="14">
        <f t="shared" si="0"/>
        <v>0</v>
      </c>
      <c r="D213" s="14">
        <f>IF('RNV 04 2025'!G213="Acepta", 1, IF('RNV 04 2025'!G213="Rechaza", 0.5, IF(ISBLANK('RNV 04 2025'!G213), 0, )))</f>
        <v>0</v>
      </c>
      <c r="E213" s="14">
        <f>IF('RNV 04 2025'!I213="Se señala",1,0)</f>
        <v>0</v>
      </c>
      <c r="F213" s="14">
        <f t="shared" si="1"/>
        <v>0</v>
      </c>
      <c r="G213" s="14" t="str">
        <f>IF('RNV 04 2025'!L213="Implementadas", 1, IF('RNV 04 2025'!L213="Parcialmente implementadas", 0.5, IF('RNV 04 2025'!L213="No implementadas", 0,"0" )))</f>
        <v>0</v>
      </c>
    </row>
    <row r="214" spans="1:7" ht="15.75" customHeight="1" x14ac:dyDescent="0.25">
      <c r="A214" s="14">
        <f>IF(LEN('RNV 04 2025'!G214)&gt;0, 1, 0)</f>
        <v>0</v>
      </c>
      <c r="B214" s="14">
        <f>IF('RNV 04 2025'!J214="En tiempo",1,0)</f>
        <v>0</v>
      </c>
      <c r="C214" s="14">
        <f t="shared" si="0"/>
        <v>0</v>
      </c>
      <c r="D214" s="14">
        <f>IF('RNV 04 2025'!G214="Acepta", 1, IF('RNV 04 2025'!G214="Rechaza", 0.5, IF(ISBLANK('RNV 04 2025'!G214), 0, )))</f>
        <v>0</v>
      </c>
      <c r="E214" s="14">
        <f>IF('RNV 04 2025'!I214="Se señala",1,0)</f>
        <v>0</v>
      </c>
      <c r="F214" s="14">
        <f t="shared" si="1"/>
        <v>0</v>
      </c>
      <c r="G214" s="14" t="str">
        <f>IF('RNV 04 2025'!L214="Implementadas", 1, IF('RNV 04 2025'!L214="Parcialmente implementadas", 0.5, IF('RNV 04 2025'!L214="No implementadas", 0,"0" )))</f>
        <v>0</v>
      </c>
    </row>
    <row r="215" spans="1:7" ht="15.75" customHeight="1" x14ac:dyDescent="0.25">
      <c r="A215" s="14">
        <f>IF(LEN('RNV 04 2025'!G215)&gt;0, 1, 0)</f>
        <v>0</v>
      </c>
      <c r="B215" s="14">
        <f>IF('RNV 04 2025'!J215="En tiempo",1,0)</f>
        <v>0</v>
      </c>
      <c r="C215" s="14">
        <f t="shared" si="0"/>
        <v>0</v>
      </c>
      <c r="D215" s="14">
        <f>IF('RNV 04 2025'!G215="Acepta", 1, IF('RNV 04 2025'!G215="Rechaza", 0.5, IF(ISBLANK('RNV 04 2025'!G215), 0, )))</f>
        <v>0</v>
      </c>
      <c r="E215" s="14">
        <f>IF('RNV 04 2025'!I215="Se señala",1,0)</f>
        <v>0</v>
      </c>
      <c r="F215" s="14">
        <f t="shared" si="1"/>
        <v>0</v>
      </c>
      <c r="G215" s="14" t="str">
        <f>IF('RNV 04 2025'!L215="Implementadas", 1, IF('RNV 04 2025'!L215="Parcialmente implementadas", 0.5, IF('RNV 04 2025'!L215="No implementadas", 0,"0" )))</f>
        <v>0</v>
      </c>
    </row>
    <row r="216" spans="1:7" ht="15.75" customHeight="1" x14ac:dyDescent="0.25"/>
    <row r="217" spans="1:7" ht="15.75" customHeight="1" x14ac:dyDescent="0.25"/>
    <row r="218" spans="1:7" ht="15.75" customHeight="1" x14ac:dyDescent="0.25"/>
    <row r="219" spans="1:7" ht="15.75" customHeight="1" x14ac:dyDescent="0.25"/>
    <row r="220" spans="1:7" ht="15.75" customHeight="1" x14ac:dyDescent="0.25"/>
    <row r="221" spans="1:7" ht="15.75" customHeight="1" x14ac:dyDescent="0.25"/>
    <row r="222" spans="1:7" ht="15.75" customHeight="1" x14ac:dyDescent="0.25"/>
    <row r="223" spans="1:7" ht="15.75" customHeight="1" x14ac:dyDescent="0.25"/>
    <row r="224" spans="1:7"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00"/>
  <sheetViews>
    <sheetView topLeftCell="A20" workbookViewId="0">
      <selection activeCell="X4" sqref="X4"/>
    </sheetView>
  </sheetViews>
  <sheetFormatPr baseColWidth="10" defaultColWidth="14.42578125" defaultRowHeight="15" customHeight="1" x14ac:dyDescent="0.25"/>
  <cols>
    <col min="1" max="1" width="11.7109375" customWidth="1"/>
    <col min="2" max="2" width="9.28515625" customWidth="1"/>
    <col min="3" max="3" width="9.5703125" customWidth="1"/>
    <col min="4" max="4" width="7.5703125" customWidth="1"/>
    <col min="5" max="22" width="10.7109375" customWidth="1"/>
    <col min="23" max="23" width="12.5703125" customWidth="1"/>
    <col min="24" max="24" width="12.42578125" customWidth="1"/>
    <col min="25" max="26" width="10.7109375" customWidth="1"/>
  </cols>
  <sheetData>
    <row r="1" spans="1:24" x14ac:dyDescent="0.25">
      <c r="A1" s="13" t="s">
        <v>107</v>
      </c>
      <c r="B1" s="1" t="s">
        <v>108</v>
      </c>
      <c r="C1" s="1" t="s">
        <v>109</v>
      </c>
      <c r="D1" s="1" t="s">
        <v>110</v>
      </c>
      <c r="E1" s="1" t="s">
        <v>111</v>
      </c>
      <c r="F1" s="1" t="s">
        <v>112</v>
      </c>
      <c r="G1" s="1" t="s">
        <v>113</v>
      </c>
      <c r="H1" s="1"/>
      <c r="S1" s="14" t="s">
        <v>114</v>
      </c>
      <c r="T1" s="14" t="s">
        <v>115</v>
      </c>
      <c r="U1" s="14" t="s">
        <v>116</v>
      </c>
      <c r="V1" s="14" t="s">
        <v>117</v>
      </c>
      <c r="W1" s="14" t="s">
        <v>118</v>
      </c>
      <c r="X1" s="14" t="s">
        <v>119</v>
      </c>
    </row>
    <row r="2" spans="1:24" ht="43.5" customHeight="1" x14ac:dyDescent="0.25">
      <c r="A2" s="14">
        <f>IF(LEN('RNV2023'!G2)&gt;0, 1, 0)</f>
        <v>1</v>
      </c>
      <c r="B2" s="14">
        <f>IF('RNV2023'!J2="En tiempo",1,0)</f>
        <v>1</v>
      </c>
      <c r="C2" s="14">
        <f t="shared" ref="C2:C30" si="0">(A2+B2)/2</f>
        <v>1</v>
      </c>
      <c r="D2" s="14">
        <f>IF('RNV2023'!G2="Acepta", 1, IF('RNV2023'!G2="Rechaza", 0.5, IF(ISBLANK('RNV2023'!G2), 0, )))</f>
        <v>1</v>
      </c>
      <c r="E2" s="14">
        <f>IF('RNV2023'!I2="Se señala",1,0)</f>
        <v>1</v>
      </c>
      <c r="F2" s="14">
        <f t="shared" ref="F2:F30" si="1">(D2+E2)/2</f>
        <v>1</v>
      </c>
      <c r="G2" s="14">
        <f>IF('RNV2023'!L2="Implementadas", 1, IF('RNV2023'!L2="Parcialmente implementadas", 0.5, IF('RNV2023'!L2="No implementadas", 0,"0" )))</f>
        <v>1</v>
      </c>
      <c r="S2" s="15" t="s">
        <v>120</v>
      </c>
      <c r="T2" s="14" t="s">
        <v>17</v>
      </c>
      <c r="U2" s="14" t="s">
        <v>30</v>
      </c>
      <c r="V2" s="15" t="s">
        <v>121</v>
      </c>
      <c r="W2" s="15" t="s">
        <v>122</v>
      </c>
      <c r="X2" s="15" t="s">
        <v>12</v>
      </c>
    </row>
    <row r="3" spans="1:24" x14ac:dyDescent="0.25">
      <c r="A3" s="14">
        <f>IF(LEN('RNV2023'!G3)&gt;0, 1, 0)</f>
        <v>1</v>
      </c>
      <c r="B3" s="14">
        <f>IF('RNV2023'!J3="En tiempo",1,0)</f>
        <v>0</v>
      </c>
      <c r="C3" s="14">
        <f t="shared" si="0"/>
        <v>0.5</v>
      </c>
      <c r="D3" s="14">
        <f>IF('RNV2023'!G3="Acepta", 1, IF('RNV2023'!G3="Rechaza", 0.5, IF(ISBLANK('RNV2023'!G3), 0, )))</f>
        <v>1</v>
      </c>
      <c r="E3" s="14">
        <f>IF('RNV2023'!I3="Se señala",1,0)</f>
        <v>1</v>
      </c>
      <c r="F3" s="14">
        <f t="shared" si="1"/>
        <v>1</v>
      </c>
      <c r="G3" s="14">
        <f>IF('RNV2023'!L3="Implementadas", 1, IF('RNV2023'!L3="Parcialmente implementadas", 0.5, IF('RNV2023'!L3="No implementadas", 0,"0" )))</f>
        <v>1</v>
      </c>
      <c r="I3" s="14" t="s">
        <v>123</v>
      </c>
      <c r="J3" s="14" t="s">
        <v>124</v>
      </c>
      <c r="K3" s="14" t="s">
        <v>125</v>
      </c>
      <c r="L3" s="14" t="s">
        <v>126</v>
      </c>
      <c r="M3" s="14" t="s">
        <v>127</v>
      </c>
      <c r="N3" s="14" t="s">
        <v>128</v>
      </c>
      <c r="O3" s="14" t="s">
        <v>129</v>
      </c>
      <c r="P3" s="14" t="s">
        <v>130</v>
      </c>
    </row>
    <row r="4" spans="1:24" x14ac:dyDescent="0.25">
      <c r="A4" s="14">
        <f>IF(LEN('RNV2023'!G4)&gt;0, 1, 0)</f>
        <v>1</v>
      </c>
      <c r="B4" s="14">
        <f>IF('RNV2023'!J4="En tiempo",1,0)</f>
        <v>0</v>
      </c>
      <c r="C4" s="14">
        <f t="shared" si="0"/>
        <v>0.5</v>
      </c>
      <c r="D4" s="14">
        <f>IF('RNV2023'!G4="Acepta", 1, IF('RNV2023'!G4="Rechaza", 0.5, IF(ISBLANK('RNV2023'!G4), 0, )))</f>
        <v>0.5</v>
      </c>
      <c r="E4" s="14">
        <f>IF('RNV2023'!I4="Se señala",1,0)</f>
        <v>0</v>
      </c>
      <c r="F4" s="14">
        <f t="shared" si="1"/>
        <v>0.25</v>
      </c>
      <c r="G4" s="14">
        <f>IF('RNV2023'!L4="Implementadas", 1, IF('RNV2023'!L4="Parcialmente implementadas", 0.5, IF('RNV2023'!L4="No implementadas", 0,"0" )))</f>
        <v>0</v>
      </c>
      <c r="I4" s="14">
        <v>15</v>
      </c>
      <c r="J4" s="14">
        <v>28</v>
      </c>
      <c r="K4" s="14">
        <f>COUNTIF('RNV2023'!G:G,"Acepta")</f>
        <v>11</v>
      </c>
      <c r="L4" s="14">
        <f>COUNTIF('RNV2023'!G:G,"Rechaza")</f>
        <v>5</v>
      </c>
      <c r="M4" s="14">
        <f>COUNTBLANK('RNV2023'!G2:'RNV2023'!G29)</f>
        <v>13</v>
      </c>
      <c r="N4" s="14">
        <f>COUNTIF('RNV2023'!J:J,"En tiempo")</f>
        <v>7</v>
      </c>
      <c r="O4" s="14">
        <f t="array" ref="O4">COUNT(IF(LEN('RNV2023'!J2:'RNV2023'!J29)&gt;0,1))</f>
        <v>15</v>
      </c>
      <c r="P4" s="14">
        <f>COUNTIF('RNV2023'!L2:'RNV2023'!L29,"Implementadas")</f>
        <v>10</v>
      </c>
      <c r="S4" s="9">
        <f>I4/J4</f>
        <v>0.5357142857142857</v>
      </c>
      <c r="T4" s="9">
        <f>K4/J4</f>
        <v>0.39285714285714285</v>
      </c>
      <c r="U4" s="9">
        <f>L4/J4</f>
        <v>0.17857142857142858</v>
      </c>
      <c r="V4" s="9">
        <f>M4/J4</f>
        <v>0.4642857142857143</v>
      </c>
      <c r="W4" s="9">
        <f>N4/O4</f>
        <v>0.46666666666666667</v>
      </c>
      <c r="X4" s="9">
        <f>P4/K4</f>
        <v>0.90909090909090906</v>
      </c>
    </row>
    <row r="5" spans="1:24" x14ac:dyDescent="0.25">
      <c r="A5" s="14">
        <f>IF(LEN('RNV2023'!G5)&gt;0, 1, 0)</f>
        <v>0</v>
      </c>
      <c r="B5" s="14">
        <f>IF('RNV2023'!J5="En tiempo",1,0)</f>
        <v>0</v>
      </c>
      <c r="C5" s="14">
        <f t="shared" si="0"/>
        <v>0</v>
      </c>
      <c r="D5" s="14">
        <f>IF('RNV2023'!G5="Acepta", 1, IF('RNV2023'!G5="Rechaza", 0.5, IF(ISBLANK('RNV2023'!G5), 0, )))</f>
        <v>0</v>
      </c>
      <c r="E5" s="14">
        <f>IF('RNV2023'!I5="Se señala",1,0)</f>
        <v>0</v>
      </c>
      <c r="F5" s="14">
        <f t="shared" si="1"/>
        <v>0</v>
      </c>
      <c r="G5" s="14" t="str">
        <f>IF('RNV2023'!L5="Implementadas", 1, IF('RNV2023'!L5="Parcialmente implementadas", 0.5, IF('RNV2023'!L5="No implementadas", 0,"0" )))</f>
        <v>0</v>
      </c>
    </row>
    <row r="6" spans="1:24" x14ac:dyDescent="0.25">
      <c r="A6" s="14">
        <f>IF(LEN('RNV2023'!G6)&gt;0, 1, 0)</f>
        <v>0</v>
      </c>
      <c r="B6" s="14">
        <f>IF('RNV2023'!J6="En tiempo",1,0)</f>
        <v>0</v>
      </c>
      <c r="C6" s="14">
        <f t="shared" si="0"/>
        <v>0</v>
      </c>
      <c r="D6" s="14">
        <f>IF('RNV2023'!G6="Acepta", 1, IF('RNV2023'!G6="Rechaza", 0.5, IF(ISBLANK('RNV2023'!G6), 0, )))</f>
        <v>0</v>
      </c>
      <c r="E6" s="14">
        <f>IF('RNV2023'!I6="Se señala",1,0)</f>
        <v>0</v>
      </c>
      <c r="F6" s="14">
        <f t="shared" si="1"/>
        <v>0</v>
      </c>
      <c r="G6" s="14" t="str">
        <f>IF('RNV2023'!L6="Implementadas", 1, IF('RNV2023'!L6="Parcialmente implementadas", 0.5, IF('RNV2023'!L6="No implementadas", 0,"0" )))</f>
        <v>0</v>
      </c>
      <c r="S6" s="14">
        <v>1</v>
      </c>
      <c r="T6" s="14">
        <v>3</v>
      </c>
      <c r="U6" s="14">
        <v>4</v>
      </c>
      <c r="V6" s="14">
        <v>5</v>
      </c>
      <c r="W6" s="14">
        <v>2</v>
      </c>
    </row>
    <row r="7" spans="1:24" x14ac:dyDescent="0.25">
      <c r="A7" s="14">
        <f>IF(LEN('RNV2023'!G7)&gt;0, 1, 0)</f>
        <v>0</v>
      </c>
      <c r="B7" s="14">
        <f>IF('RNV2023'!J7="En tiempo",1,0)</f>
        <v>0</v>
      </c>
      <c r="C7" s="14">
        <f t="shared" si="0"/>
        <v>0</v>
      </c>
      <c r="D7" s="14">
        <f>IF('RNV2023'!G7="Acepta", 1, IF('RNV2023'!G7="Rechaza", 0.5, IF(ISBLANK('RNV2023'!G7), 0, )))</f>
        <v>0</v>
      </c>
      <c r="E7" s="14">
        <f>IF('RNV2023'!I7="Se señala",1,0)</f>
        <v>0</v>
      </c>
      <c r="F7" s="14">
        <f t="shared" si="1"/>
        <v>0</v>
      </c>
      <c r="G7" s="14" t="str">
        <f>IF('RNV2023'!L7="Implementadas", 1, IF('RNV2023'!L7="Parcialmente implementadas", 0.5, IF('RNV2023'!L7="No implementadas", 0,"0" )))</f>
        <v>0</v>
      </c>
    </row>
    <row r="8" spans="1:24" x14ac:dyDescent="0.25">
      <c r="A8" s="14">
        <f>IF(LEN('RNV2023'!G8)&gt;0, 1, 0)</f>
        <v>0</v>
      </c>
      <c r="B8" s="14">
        <f>IF('RNV2023'!J8="En tiempo",1,0)</f>
        <v>0</v>
      </c>
      <c r="C8" s="14">
        <f t="shared" si="0"/>
        <v>0</v>
      </c>
      <c r="D8" s="14">
        <f>IF('RNV2023'!G8="Acepta", 1, IF('RNV2023'!G8="Rechaza", 0.5, IF(ISBLANK('RNV2023'!G8), 0, )))</f>
        <v>0</v>
      </c>
      <c r="E8" s="14">
        <f>IF('RNV2023'!I8="Se señala",1,0)</f>
        <v>0</v>
      </c>
      <c r="F8" s="14">
        <f t="shared" si="1"/>
        <v>0</v>
      </c>
      <c r="G8" s="14" t="str">
        <f>IF('RNV2023'!L8="Implementadas", 1, IF('RNV2023'!L8="Parcialmente implementadas", 0.5, IF('RNV2023'!L8="No implementadas", 0,"0" )))</f>
        <v>0</v>
      </c>
    </row>
    <row r="9" spans="1:24" x14ac:dyDescent="0.25">
      <c r="A9" s="14">
        <f>IF(LEN('RNV2023'!G9)&gt;0, 1, 0)</f>
        <v>1</v>
      </c>
      <c r="B9" s="14">
        <f>IF('RNV2023'!J9="En tiempo",1,0)</f>
        <v>0</v>
      </c>
      <c r="C9" s="14">
        <f t="shared" si="0"/>
        <v>0.5</v>
      </c>
      <c r="D9" s="14">
        <f>IF('RNV2023'!G9="Acepta", 1, IF('RNV2023'!G9="Rechaza", 0.5, IF(ISBLANK('RNV2023'!G9), 0, )))</f>
        <v>1</v>
      </c>
      <c r="E9" s="14">
        <f>IF('RNV2023'!I9="Se señala",1,0)</f>
        <v>1</v>
      </c>
      <c r="F9" s="14">
        <f t="shared" si="1"/>
        <v>1</v>
      </c>
      <c r="G9" s="14">
        <f>IF('RNV2023'!L9="Implementadas", 1, IF('RNV2023'!L9="Parcialmente implementadas", 0.5, IF('RNV2023'!L9="No implementadas", 0,"0" )))</f>
        <v>1</v>
      </c>
      <c r="I9" s="14" t="s">
        <v>107</v>
      </c>
      <c r="J9" s="14" t="s">
        <v>131</v>
      </c>
    </row>
    <row r="10" spans="1:24" x14ac:dyDescent="0.25">
      <c r="A10" s="14">
        <f>IF(LEN('RNV2023'!G10)&gt;0, 1, 0)</f>
        <v>1</v>
      </c>
      <c r="B10" s="14">
        <f>IF('RNV2023'!J10="En tiempo",1,0)</f>
        <v>0</v>
      </c>
      <c r="C10" s="14">
        <f t="shared" si="0"/>
        <v>0.5</v>
      </c>
      <c r="D10" s="14">
        <f>IF('RNV2023'!G10="Acepta", 1, IF('RNV2023'!G10="Rechaza", 0.5, IF(ISBLANK('RNV2023'!G10), 0, )))</f>
        <v>1</v>
      </c>
      <c r="E10" s="14">
        <f>IF('RNV2023'!I10="Se señala",1,0)</f>
        <v>1</v>
      </c>
      <c r="F10" s="14">
        <f t="shared" si="1"/>
        <v>1</v>
      </c>
      <c r="G10" s="14">
        <f>IF('RNV2023'!L10="Implementadas", 1, IF('RNV2023'!L10="Parcialmente implementadas", 0.5, IF('RNV2023'!L10="No implementadas", 0,"0" )))</f>
        <v>1</v>
      </c>
      <c r="I10" s="14" t="s">
        <v>108</v>
      </c>
      <c r="J10" s="14" t="s">
        <v>9</v>
      </c>
    </row>
    <row r="11" spans="1:24" x14ac:dyDescent="0.25">
      <c r="A11" s="14">
        <f>IF(LEN('RNV2023'!G11)&gt;0, 1, 0)</f>
        <v>1</v>
      </c>
      <c r="B11" s="14">
        <f>IF('RNV2023'!J11="En tiempo",1,0)</f>
        <v>1</v>
      </c>
      <c r="C11" s="14">
        <f t="shared" si="0"/>
        <v>1</v>
      </c>
      <c r="D11" s="14">
        <f>IF('RNV2023'!G11="Acepta", 1, IF('RNV2023'!G11="Rechaza", 0.5, IF(ISBLANK('RNV2023'!G11), 0, )))</f>
        <v>1</v>
      </c>
      <c r="E11" s="14">
        <f>IF('RNV2023'!I11="Se señala",1,0)</f>
        <v>1</v>
      </c>
      <c r="F11" s="14">
        <f t="shared" si="1"/>
        <v>1</v>
      </c>
      <c r="G11" s="14">
        <f>IF('RNV2023'!L11="Implementadas", 1, IF('RNV2023'!L11="Parcialmente implementadas", 0.5, IF('RNV2023'!L11="No implementadas", 0,"0" )))</f>
        <v>1</v>
      </c>
      <c r="I11" s="14" t="s">
        <v>109</v>
      </c>
      <c r="J11" s="14" t="s">
        <v>132</v>
      </c>
    </row>
    <row r="12" spans="1:24" x14ac:dyDescent="0.25">
      <c r="A12" s="14">
        <f>IF(LEN('RNV2023'!G12)&gt;0, 1, 0)</f>
        <v>1</v>
      </c>
      <c r="B12" s="14">
        <f>IF('RNV2023'!J12="En tiempo",1,0)</f>
        <v>1</v>
      </c>
      <c r="C12" s="14">
        <f t="shared" si="0"/>
        <v>1</v>
      </c>
      <c r="D12" s="14">
        <f>IF('RNV2023'!G12="Acepta", 1, IF('RNV2023'!G12="Rechaza", 0.5, IF(ISBLANK('RNV2023'!G12), 0, )))</f>
        <v>0.5</v>
      </c>
      <c r="E12" s="14">
        <f>IF('RNV2023'!I12="Se señala",1,0)</f>
        <v>1</v>
      </c>
      <c r="F12" s="14">
        <f t="shared" si="1"/>
        <v>0.75</v>
      </c>
      <c r="G12" s="14">
        <f>IF('RNV2023'!L12="Implementadas", 1, IF('RNV2023'!L12="Parcialmente implementadas", 0.5, IF('RNV2023'!L12="No implementadas", 0,"0" )))</f>
        <v>0</v>
      </c>
      <c r="I12" s="14" t="s">
        <v>110</v>
      </c>
      <c r="J12" s="14" t="s">
        <v>133</v>
      </c>
    </row>
    <row r="13" spans="1:24" x14ac:dyDescent="0.25">
      <c r="A13" s="14">
        <f>IF(LEN('RNV2023'!G13)&gt;0, 1, 0)</f>
        <v>1</v>
      </c>
      <c r="B13" s="14">
        <f>IF('RNV2023'!J13="En tiempo",1,0)</f>
        <v>1</v>
      </c>
      <c r="C13" s="14">
        <f t="shared" si="0"/>
        <v>1</v>
      </c>
      <c r="D13" s="14">
        <f>IF('RNV2023'!G13="Acepta", 1, IF('RNV2023'!G13="Rechaza", 0.5, IF(ISBLANK('RNV2023'!G13), 0, )))</f>
        <v>1</v>
      </c>
      <c r="E13" s="14">
        <f>IF('RNV2023'!I13="Se señala",1,0)</f>
        <v>1</v>
      </c>
      <c r="F13" s="14">
        <f t="shared" si="1"/>
        <v>1</v>
      </c>
      <c r="G13" s="14">
        <f>IF('RNV2023'!L13="Implementadas", 1, IF('RNV2023'!L13="Parcialmente implementadas", 0.5, IF('RNV2023'!L13="No implementadas", 0,"0" )))</f>
        <v>1</v>
      </c>
      <c r="I13" s="14" t="s">
        <v>134</v>
      </c>
      <c r="J13" s="14" t="s">
        <v>135</v>
      </c>
    </row>
    <row r="14" spans="1:24" x14ac:dyDescent="0.25">
      <c r="A14" s="14">
        <f>IF(LEN('RNV2023'!G14)&gt;0, 1, 0)</f>
        <v>0</v>
      </c>
      <c r="B14" s="14">
        <f>IF('RNV2023'!J14="En tiempo",1,0)</f>
        <v>0</v>
      </c>
      <c r="C14" s="14">
        <f t="shared" si="0"/>
        <v>0</v>
      </c>
      <c r="D14" s="14">
        <f>IF('RNV2023'!G14="Acepta", 1, IF('RNV2023'!G14="Rechaza", 0.5, IF(ISBLANK('RNV2023'!G14), 0, )))</f>
        <v>0</v>
      </c>
      <c r="E14" s="14">
        <f>IF('RNV2023'!I14="Se señala",1,0)</f>
        <v>0</v>
      </c>
      <c r="F14" s="14">
        <f t="shared" si="1"/>
        <v>0</v>
      </c>
      <c r="G14" s="14" t="str">
        <f>IF('RNV2023'!L14="Implementadas", 1, IF('RNV2023'!L14="Parcialmente implementadas", 0.5, IF('RNV2023'!L14="No implementadas", 0,"0" )))</f>
        <v>0</v>
      </c>
      <c r="I14" s="14" t="s">
        <v>112</v>
      </c>
      <c r="J14" s="14" t="s">
        <v>6</v>
      </c>
    </row>
    <row r="15" spans="1:24" x14ac:dyDescent="0.25">
      <c r="A15" s="14">
        <f>IF(LEN('RNV2023'!G15)&gt;0, 1, 0)</f>
        <v>1</v>
      </c>
      <c r="B15" s="14">
        <f>IF('RNV2023'!J15="En tiempo",1,0)</f>
        <v>1</v>
      </c>
      <c r="C15" s="14">
        <f t="shared" si="0"/>
        <v>1</v>
      </c>
      <c r="D15" s="14">
        <f>IF('RNV2023'!G15="Acepta", 1, IF('RNV2023'!G15="Rechaza", 0.5, IF(ISBLANK('RNV2023'!G15), 0, )))</f>
        <v>0.5</v>
      </c>
      <c r="E15" s="14">
        <f>IF('RNV2023'!I15="Se señala",1,0)</f>
        <v>0</v>
      </c>
      <c r="F15" s="14">
        <f t="shared" si="1"/>
        <v>0.25</v>
      </c>
      <c r="G15" s="14">
        <f>IF('RNV2023'!L15="Implementadas", 1, IF('RNV2023'!L15="Parcialmente implementadas", 0.5, IF('RNV2023'!L15="No implementadas", 0,"0" )))</f>
        <v>0</v>
      </c>
      <c r="I15" s="14" t="s">
        <v>113</v>
      </c>
      <c r="J15" s="14" t="s">
        <v>136</v>
      </c>
    </row>
    <row r="16" spans="1:24" x14ac:dyDescent="0.25">
      <c r="A16" s="14">
        <f>IF(LEN('RNV2023'!G16)&gt;0, 1, 0)</f>
        <v>0</v>
      </c>
      <c r="B16" s="14">
        <f>IF('RNV2023'!J16="En tiempo",1,0)</f>
        <v>0</v>
      </c>
      <c r="C16" s="14">
        <f t="shared" si="0"/>
        <v>0</v>
      </c>
      <c r="D16" s="14">
        <f>IF('RNV2023'!G16="Acepta", 1, IF('RNV2023'!G16="Rechaza", 0.5, IF(ISBLANK('RNV2023'!G16), 0, )))</f>
        <v>0</v>
      </c>
      <c r="E16" s="14">
        <f>IF('RNV2023'!I16="Se señala",1,0)</f>
        <v>0</v>
      </c>
      <c r="F16" s="14">
        <f t="shared" si="1"/>
        <v>0</v>
      </c>
      <c r="G16" s="14" t="str">
        <f>IF('RNV2023'!L16="Implementadas", 1, IF('RNV2023'!L16="Parcialmente implementadas", 0.5, IF('RNV2023'!L16="No implementadas", 0,"0" )))</f>
        <v>0</v>
      </c>
    </row>
    <row r="17" spans="1:24" x14ac:dyDescent="0.25">
      <c r="A17" s="14">
        <f>IF(LEN('RNV2023'!G17)&gt;0, 1, 0)</f>
        <v>0</v>
      </c>
      <c r="B17" s="14">
        <f>IF('RNV2023'!J17="En tiempo",1,0)</f>
        <v>0</v>
      </c>
      <c r="C17" s="14">
        <f t="shared" si="0"/>
        <v>0</v>
      </c>
      <c r="D17" s="14">
        <f>IF('RNV2023'!G17="Acepta", 1, IF('RNV2023'!G17="Rechaza", 0.5, IF(ISBLANK('RNV2023'!G17), 0, )))</f>
        <v>0</v>
      </c>
      <c r="E17" s="14">
        <f>IF('RNV2023'!I17="Se señala",1,0)</f>
        <v>0</v>
      </c>
      <c r="F17" s="14">
        <f t="shared" si="1"/>
        <v>0</v>
      </c>
      <c r="G17" s="14" t="str">
        <f>IF('RNV2023'!L17="Implementadas", 1, IF('RNV2023'!L17="Parcialmente implementadas", 0.5, IF('RNV2023'!L17="No implementadas", 0,"0" )))</f>
        <v>0</v>
      </c>
      <c r="I17" s="14" t="s">
        <v>123</v>
      </c>
      <c r="J17" s="14" t="s">
        <v>137</v>
      </c>
    </row>
    <row r="18" spans="1:24" x14ac:dyDescent="0.25">
      <c r="A18" s="14">
        <f>IF(LEN('RNV2023'!G18)&gt;0, 1, 0)</f>
        <v>0</v>
      </c>
      <c r="B18" s="14">
        <f>IF('RNV2023'!J18="En tiempo",1,0)</f>
        <v>0</v>
      </c>
      <c r="C18" s="14">
        <f t="shared" si="0"/>
        <v>0</v>
      </c>
      <c r="D18" s="14">
        <f>IF('RNV2023'!G18="Acepta", 1, IF('RNV2023'!G18="Rechaza", 0.5, IF(ISBLANK('RNV2023'!G18), 0, )))</f>
        <v>0</v>
      </c>
      <c r="E18" s="14">
        <f>IF('RNV2023'!I18="Se señala",1,0)</f>
        <v>0</v>
      </c>
      <c r="F18" s="14">
        <f t="shared" si="1"/>
        <v>0</v>
      </c>
      <c r="G18" s="14" t="str">
        <f>IF('RNV2023'!L18="Implementadas", 1, IF('RNV2023'!L18="Parcialmente implementadas", 0.5, IF('RNV2023'!L18="No implementadas", 0,"0" )))</f>
        <v>0</v>
      </c>
      <c r="I18" s="14" t="s">
        <v>124</v>
      </c>
      <c r="J18" s="14" t="s">
        <v>138</v>
      </c>
    </row>
    <row r="19" spans="1:24" x14ac:dyDescent="0.25">
      <c r="A19" s="14">
        <f>IF(LEN('RNV2023'!G19)&gt;0, 1, 0)</f>
        <v>1</v>
      </c>
      <c r="B19" s="14">
        <f>IF('RNV2023'!J19="En tiempo",1,0)</f>
        <v>1</v>
      </c>
      <c r="C19" s="14">
        <f t="shared" si="0"/>
        <v>1</v>
      </c>
      <c r="D19" s="14">
        <f>IF('RNV2023'!G19="Acepta", 1, IF('RNV2023'!G19="Rechaza", 0.5, IF(ISBLANK('RNV2023'!G19), 0, )))</f>
        <v>1</v>
      </c>
      <c r="E19" s="14">
        <f>IF('RNV2023'!I19="Se señala",1,0)</f>
        <v>1</v>
      </c>
      <c r="F19" s="14">
        <f t="shared" si="1"/>
        <v>1</v>
      </c>
      <c r="G19" s="14">
        <f>IF('RNV2023'!L19="Implementadas", 1, IF('RNV2023'!L19="Parcialmente implementadas", 0.5, IF('RNV2023'!L19="No implementadas", 0,"0" )))</f>
        <v>1</v>
      </c>
      <c r="I19" s="14" t="s">
        <v>125</v>
      </c>
      <c r="J19" s="14" t="s">
        <v>139</v>
      </c>
    </row>
    <row r="20" spans="1:24" x14ac:dyDescent="0.25">
      <c r="A20" s="14">
        <f>IF(LEN('RNV2023'!G20)&gt;0, 1, 0)</f>
        <v>1</v>
      </c>
      <c r="B20" s="14">
        <f>IF('RNV2023'!J20="En tiempo",1,0)</f>
        <v>0</v>
      </c>
      <c r="C20" s="14">
        <f t="shared" si="0"/>
        <v>0.5</v>
      </c>
      <c r="D20" s="14">
        <f>IF('RNV2023'!G20="Acepta", 1, IF('RNV2023'!G20="Rechaza", 0.5, IF(ISBLANK('RNV2023'!G20), 0, )))</f>
        <v>1</v>
      </c>
      <c r="E20" s="14">
        <f>IF('RNV2023'!I20="Se señala",1,0)</f>
        <v>1</v>
      </c>
      <c r="F20" s="14">
        <f t="shared" si="1"/>
        <v>1</v>
      </c>
      <c r="G20" s="14">
        <f>IF('RNV2023'!L20="Implementadas", 1, IF('RNV2023'!L20="Parcialmente implementadas", 0.5, IF('RNV2023'!L20="No implementadas", 0,"0" )))</f>
        <v>1</v>
      </c>
      <c r="I20" s="14" t="s">
        <v>126</v>
      </c>
      <c r="J20" s="14" t="s">
        <v>140</v>
      </c>
    </row>
    <row r="21" spans="1:24" ht="15.75" customHeight="1" x14ac:dyDescent="0.25">
      <c r="A21" s="14">
        <f>IF(LEN('RNV2023'!G21)&gt;0, 1, 0)</f>
        <v>0</v>
      </c>
      <c r="B21" s="14">
        <f>IF('RNV2023'!J21="En tiempo",1,0)</f>
        <v>0</v>
      </c>
      <c r="C21" s="14">
        <f t="shared" si="0"/>
        <v>0</v>
      </c>
      <c r="D21" s="14">
        <f>IF('RNV2023'!G21="Acepta", 1, IF('RNV2023'!G21="Rechaza", 0.5, IF(ISBLANK('RNV2023'!G21), 0, )))</f>
        <v>0</v>
      </c>
      <c r="E21" s="14">
        <f>IF('RNV2023'!I21="Se señala",1,0)</f>
        <v>0</v>
      </c>
      <c r="F21" s="14">
        <f t="shared" si="1"/>
        <v>0</v>
      </c>
      <c r="G21" s="14" t="str">
        <f>IF('RNV2023'!L21="Implementadas", 1, IF('RNV2023'!L21="Parcialmente implementadas", 0.5, IF('RNV2023'!L21="No implementadas", 0,"0" )))</f>
        <v>0</v>
      </c>
      <c r="I21" s="14" t="s">
        <v>127</v>
      </c>
      <c r="J21" s="14" t="s">
        <v>141</v>
      </c>
    </row>
    <row r="22" spans="1:24" ht="15.75" customHeight="1" x14ac:dyDescent="0.25">
      <c r="A22" s="14">
        <f>IF(LEN('RNV2023'!G22)&gt;0, 1, 0)</f>
        <v>1</v>
      </c>
      <c r="B22" s="14">
        <f>IF('RNV2023'!J22="En tiempo",1,0)</f>
        <v>0</v>
      </c>
      <c r="C22" s="14">
        <f t="shared" si="0"/>
        <v>0.5</v>
      </c>
      <c r="D22" s="14">
        <f>IF('RNV2023'!G22="Acepta", 1, IF('RNV2023'!G22="Rechaza", 0.5, IF(ISBLANK('RNV2023'!G22), 0, )))</f>
        <v>0.5</v>
      </c>
      <c r="E22" s="14">
        <f>IF('RNV2023'!I22="Se señala",1,0)</f>
        <v>1</v>
      </c>
      <c r="F22" s="14">
        <f t="shared" si="1"/>
        <v>0.75</v>
      </c>
      <c r="G22" s="14">
        <f>IF('RNV2023'!L22="Implementadas", 1, IF('RNV2023'!L22="Parcialmente implementadas", 0.5, IF('RNV2023'!L22="No implementadas", 0,"0" )))</f>
        <v>0</v>
      </c>
      <c r="I22" s="14" t="s">
        <v>128</v>
      </c>
      <c r="J22" s="14" t="s">
        <v>142</v>
      </c>
    </row>
    <row r="23" spans="1:24" ht="15.75" customHeight="1" x14ac:dyDescent="0.25">
      <c r="A23" s="14">
        <f>IF(LEN('RNV2023'!G23)&gt;0, 1, 0)</f>
        <v>0</v>
      </c>
      <c r="B23" s="14">
        <f>IF('RNV2023'!J23="En tiempo",1,0)</f>
        <v>0</v>
      </c>
      <c r="C23" s="14">
        <f t="shared" si="0"/>
        <v>0</v>
      </c>
      <c r="D23" s="14">
        <f>IF('RNV2023'!G23="Acepta", 1, IF('RNV2023'!G23="Rechaza", 0.5, IF(ISBLANK('RNV2023'!G23), 0, )))</f>
        <v>0</v>
      </c>
      <c r="E23" s="14">
        <f>IF('RNV2023'!I23="Se señala",1,0)</f>
        <v>0</v>
      </c>
      <c r="F23" s="14">
        <f t="shared" si="1"/>
        <v>0</v>
      </c>
      <c r="G23" s="14" t="str">
        <f>IF('RNV2023'!L23="Implementadas", 1, IF('RNV2023'!L23="Parcialmente implementadas", 0.5, IF('RNV2023'!L23="No implementadas", 0,"0" )))</f>
        <v>0</v>
      </c>
      <c r="I23" s="14" t="s">
        <v>129</v>
      </c>
      <c r="J23" s="14" t="s">
        <v>143</v>
      </c>
    </row>
    <row r="24" spans="1:24" ht="15.75" customHeight="1" x14ac:dyDescent="0.25">
      <c r="A24" s="14">
        <f>IF(LEN('RNV2023'!G24)&gt;0, 1, 0)</f>
        <v>0</v>
      </c>
      <c r="B24" s="14">
        <f>IF('RNV2023'!J24="En tiempo",1,0)</f>
        <v>0</v>
      </c>
      <c r="C24" s="14">
        <f t="shared" si="0"/>
        <v>0</v>
      </c>
      <c r="D24" s="14">
        <f>IF('RNV2023'!G24="Acepta", 1, IF('RNV2023'!G24="Rechaza", 0.5, IF(ISBLANK('RNV2023'!G24), 0, )))</f>
        <v>0</v>
      </c>
      <c r="E24" s="14">
        <f>IF('RNV2023'!I24="Se señala",1,0)</f>
        <v>0</v>
      </c>
      <c r="F24" s="14">
        <f t="shared" si="1"/>
        <v>0</v>
      </c>
      <c r="G24" s="14" t="str">
        <f>IF('RNV2023'!L24="Implementadas", 1, IF('RNV2023'!L24="Parcialmente implementadas", 0.5, IF('RNV2023'!L24="No implementadas", 0,"0" )))</f>
        <v>0</v>
      </c>
      <c r="I24" s="14" t="s">
        <v>130</v>
      </c>
      <c r="J24" s="14" t="s">
        <v>144</v>
      </c>
    </row>
    <row r="25" spans="1:24" ht="15.75" customHeight="1" x14ac:dyDescent="0.25">
      <c r="A25" s="14">
        <f>IF(LEN('RNV2023'!G25)&gt;0, 1, 0)</f>
        <v>0</v>
      </c>
      <c r="B25" s="14">
        <f>IF('RNV2023'!J25="En tiempo",1,0)</f>
        <v>0</v>
      </c>
      <c r="C25" s="14">
        <f t="shared" si="0"/>
        <v>0</v>
      </c>
      <c r="D25" s="14">
        <f>IF('RNV2023'!G25="Acepta", 1, IF('RNV2023'!G25="Rechaza", 0.5, IF(ISBLANK('RNV2023'!G25), 0, )))</f>
        <v>0</v>
      </c>
      <c r="E25" s="14">
        <f>IF('RNV2023'!I25="Se señala",1,0)</f>
        <v>0</v>
      </c>
      <c r="F25" s="14">
        <f t="shared" si="1"/>
        <v>0</v>
      </c>
      <c r="G25" s="14" t="str">
        <f>IF('RNV2023'!L25="Implementadas", 1, IF('RNV2023'!L25="Parcialmente implementadas", 0.5, IF('RNV2023'!L25="No implementadas", 0,"0" )))</f>
        <v>0</v>
      </c>
    </row>
    <row r="26" spans="1:24" ht="15.75" customHeight="1" x14ac:dyDescent="0.25">
      <c r="A26" s="14">
        <f>IF(LEN('RNV2023'!G26)&gt;0, 1, 0)</f>
        <v>1</v>
      </c>
      <c r="B26" s="14">
        <f>IF('RNV2023'!J26="En tiempo",1,0)</f>
        <v>0</v>
      </c>
      <c r="C26" s="14">
        <f t="shared" si="0"/>
        <v>0.5</v>
      </c>
      <c r="D26" s="14">
        <f>IF('RNV2023'!G26="Acepta", 1, IF('RNV2023'!G26="Rechaza", 0.5, IF(ISBLANK('RNV2023'!G26), 0, )))</f>
        <v>1</v>
      </c>
      <c r="E26" s="14">
        <f>IF('RNV2023'!I26="Se señala",1,0)</f>
        <v>1</v>
      </c>
      <c r="F26" s="14">
        <f t="shared" si="1"/>
        <v>1</v>
      </c>
      <c r="G26" s="14">
        <f>IF('RNV2023'!L26="Implementadas", 1, IF('RNV2023'!L26="Parcialmente implementadas", 0.5, IF('RNV2023'!L26="No implementadas", 0,"0" )))</f>
        <v>1</v>
      </c>
    </row>
    <row r="27" spans="1:24" ht="15.75" customHeight="1" x14ac:dyDescent="0.25">
      <c r="A27" s="14">
        <f>IF(LEN('RNV2023'!G27)&gt;0, 1, 0)</f>
        <v>0</v>
      </c>
      <c r="B27" s="14">
        <f>IF('RNV2023'!J27="En tiempo",1,0)</f>
        <v>0</v>
      </c>
      <c r="C27" s="14">
        <f t="shared" si="0"/>
        <v>0</v>
      </c>
      <c r="D27" s="14">
        <f>IF('RNV2023'!G27="Acepta", 1, IF('RNV2023'!G27="Rechaza", 0.5, IF(ISBLANK('RNV2023'!G27), 0, )))</f>
        <v>0</v>
      </c>
      <c r="E27" s="14">
        <f>IF('RNV2023'!I27="Se señala",1,0)</f>
        <v>0</v>
      </c>
      <c r="F27" s="14">
        <f t="shared" si="1"/>
        <v>0</v>
      </c>
      <c r="G27" s="14" t="str">
        <f>IF('RNV2023'!L27="Implementadas", 1, IF('RNV2023'!L27="Parcialmente implementadas", 0.5, IF('RNV2023'!L27="No implementadas", 0,"0" )))</f>
        <v>0</v>
      </c>
    </row>
    <row r="28" spans="1:24" ht="15.75" customHeight="1" x14ac:dyDescent="0.25">
      <c r="A28" s="14">
        <f>IF(LEN('RNV2023'!G28)&gt;0, 1, 0)</f>
        <v>1</v>
      </c>
      <c r="B28" s="14">
        <f>IF('RNV2023'!J28="En tiempo",1,0)</f>
        <v>1</v>
      </c>
      <c r="C28" s="14">
        <f t="shared" si="0"/>
        <v>1</v>
      </c>
      <c r="D28" s="14">
        <f>IF('RNV2023'!G28="Acepta", 1, IF('RNV2023'!G28="Rechaza", 0.5, IF(ISBLANK('RNV2023'!G28), 0, )))</f>
        <v>0.5</v>
      </c>
      <c r="E28" s="14">
        <f>IF('RNV2023'!I28="Se señala",1,0)</f>
        <v>1</v>
      </c>
      <c r="F28" s="14">
        <f t="shared" si="1"/>
        <v>0.75</v>
      </c>
      <c r="G28" s="14">
        <f>IF('RNV2023'!L28="Implementadas", 1, IF('RNV2023'!L28="Parcialmente implementadas", 0.5, IF('RNV2023'!L28="No implementadas", 0,"0" )))</f>
        <v>0</v>
      </c>
    </row>
    <row r="29" spans="1:24" ht="15.75" customHeight="1" x14ac:dyDescent="0.25">
      <c r="A29" s="14">
        <f>IF(LEN('RNV2023'!G29)&gt;0, 1, 0)</f>
        <v>1</v>
      </c>
      <c r="B29" s="14">
        <f>IF('RNV2023'!J29="En tiempo",1,0)</f>
        <v>0</v>
      </c>
      <c r="C29" s="14">
        <f t="shared" si="0"/>
        <v>0.5</v>
      </c>
      <c r="D29" s="14">
        <f>IF('RNV2023'!G29="Acepta", 1, IF('RNV2023'!G29="Rechaza", 0.5, IF(ISBLANK('RNV2023'!G29), 0, )))</f>
        <v>1</v>
      </c>
      <c r="E29" s="14">
        <f>IF('RNV2023'!I29="Se señala",1,0)</f>
        <v>1</v>
      </c>
      <c r="F29" s="14">
        <f t="shared" si="1"/>
        <v>1</v>
      </c>
      <c r="G29" s="14">
        <f>IF('RNV2023'!L29="Implementadas", 1, IF('RNV2023'!L29="Parcialmente implementadas", 0.5, IF('RNV2023'!L29="No implementadas", 0,"0" )))</f>
        <v>1</v>
      </c>
      <c r="I29" s="14" t="s">
        <v>123</v>
      </c>
      <c r="J29" s="14" t="s">
        <v>124</v>
      </c>
      <c r="K29" s="14" t="s">
        <v>125</v>
      </c>
      <c r="L29" s="14" t="s">
        <v>126</v>
      </c>
      <c r="M29" s="14" t="s">
        <v>127</v>
      </c>
      <c r="N29" s="14" t="s">
        <v>128</v>
      </c>
      <c r="O29" s="14" t="s">
        <v>129</v>
      </c>
      <c r="P29" s="14" t="s">
        <v>130</v>
      </c>
      <c r="S29" s="14" t="s">
        <v>145</v>
      </c>
      <c r="T29" s="14" t="s">
        <v>146</v>
      </c>
      <c r="U29" s="14" t="s">
        <v>147</v>
      </c>
      <c r="V29" s="14" t="s">
        <v>148</v>
      </c>
      <c r="W29" s="14" t="s">
        <v>149</v>
      </c>
      <c r="X29" s="14" t="s">
        <v>150</v>
      </c>
    </row>
    <row r="30" spans="1:24" ht="15.75" customHeight="1" x14ac:dyDescent="0.25">
      <c r="A30" s="14">
        <f>IF(LEN('RNV2023'!G30)&gt;0, 1, 0)</f>
        <v>1</v>
      </c>
      <c r="B30" s="14">
        <f>IF('RNV2023'!J30="En tiempo",1,0)</f>
        <v>0</v>
      </c>
      <c r="C30" s="14">
        <f t="shared" si="0"/>
        <v>0.5</v>
      </c>
      <c r="D30" s="14">
        <f>IF('RNV2023'!G30="Acepta", 1, IF('RNV2023'!G30="Rechaza", 0.5, IF(ISBLANK('RNV2023'!G30), 0, )))</f>
        <v>1</v>
      </c>
      <c r="E30" s="14">
        <f>IF('RNV2023'!I30="Se señala",1,0)</f>
        <v>1</v>
      </c>
      <c r="F30" s="14">
        <f t="shared" si="1"/>
        <v>1</v>
      </c>
      <c r="G30" s="14">
        <f>IF('RNV2023'!L30="Implementadas", 1, IF('RNV2023'!L30="Parcialmente implementadas", 0.5, IF('RNV2023'!L30="No implementadas", 0,"0" )))</f>
        <v>1</v>
      </c>
      <c r="I30" s="14">
        <f>COUNT('RNV2023'!F30:'RNV2023'!F30)</f>
        <v>1</v>
      </c>
      <c r="J30" s="14">
        <v>1</v>
      </c>
      <c r="K30" s="14">
        <v>1</v>
      </c>
      <c r="L30" s="14">
        <v>0</v>
      </c>
      <c r="M30" s="14">
        <f>COUNTBLANK('RNV2023'!G30:'RNV2023'!G30)</f>
        <v>0</v>
      </c>
      <c r="N30" s="14">
        <v>0</v>
      </c>
      <c r="O30" s="14">
        <f t="array" ref="O30">COUNT(IF(LEN('RNV2023'!J30:'RNV2023'!J30)&gt;0,1))</f>
        <v>1</v>
      </c>
      <c r="P30" s="14">
        <f>COUNTIF('RNV2023'!L30:'RNV2023'!L30,"Implementadas")</f>
        <v>1</v>
      </c>
      <c r="S30" s="9">
        <f>(I30/J30)</f>
        <v>1</v>
      </c>
      <c r="T30" s="9">
        <f>(K30/J30)</f>
        <v>1</v>
      </c>
      <c r="U30" s="9">
        <f>(L30/J30)</f>
        <v>0</v>
      </c>
      <c r="V30" s="9">
        <f>(M30/J30)</f>
        <v>0</v>
      </c>
      <c r="W30" s="9">
        <f>(N30/O30)</f>
        <v>0</v>
      </c>
      <c r="X30" s="9">
        <f>(P30/K30)</f>
        <v>1</v>
      </c>
    </row>
    <row r="31" spans="1:24" ht="15.75" customHeight="1" x14ac:dyDescent="0.25"/>
    <row r="32" spans="1:24" ht="15.75" customHeight="1" x14ac:dyDescent="0.25"/>
    <row r="33" spans="1:4" ht="15.75" customHeight="1" x14ac:dyDescent="0.25">
      <c r="A33" s="14" t="s">
        <v>107</v>
      </c>
      <c r="B33" s="14" t="s">
        <v>131</v>
      </c>
    </row>
    <row r="34" spans="1:4" ht="15.75" customHeight="1" x14ac:dyDescent="0.25">
      <c r="A34" s="14" t="s">
        <v>108</v>
      </c>
      <c r="B34" s="14" t="s">
        <v>9</v>
      </c>
    </row>
    <row r="35" spans="1:4" ht="15.75" customHeight="1" x14ac:dyDescent="0.25">
      <c r="A35" s="14" t="s">
        <v>109</v>
      </c>
      <c r="B35" s="14" t="s">
        <v>132</v>
      </c>
    </row>
    <row r="36" spans="1:4" ht="15.75" customHeight="1" x14ac:dyDescent="0.25">
      <c r="A36" s="14" t="s">
        <v>110</v>
      </c>
      <c r="B36" s="14" t="s">
        <v>133</v>
      </c>
    </row>
    <row r="37" spans="1:4" ht="15.75" customHeight="1" x14ac:dyDescent="0.25">
      <c r="A37" s="14" t="s">
        <v>134</v>
      </c>
      <c r="B37" s="14" t="s">
        <v>135</v>
      </c>
    </row>
    <row r="38" spans="1:4" ht="15.75" customHeight="1" x14ac:dyDescent="0.25">
      <c r="A38" s="14" t="s">
        <v>112</v>
      </c>
      <c r="B38" s="14" t="s">
        <v>6</v>
      </c>
    </row>
    <row r="39" spans="1:4" ht="15.75" customHeight="1" x14ac:dyDescent="0.25">
      <c r="A39" s="14" t="s">
        <v>113</v>
      </c>
      <c r="B39" s="14" t="s">
        <v>136</v>
      </c>
    </row>
    <row r="40" spans="1:4" ht="15.75" customHeight="1" x14ac:dyDescent="0.25"/>
    <row r="41" spans="1:4" ht="15.75" customHeight="1" x14ac:dyDescent="0.25"/>
    <row r="42" spans="1:4" ht="15.75" customHeight="1" x14ac:dyDescent="0.25">
      <c r="A42" s="14" t="s">
        <v>17</v>
      </c>
      <c r="B42" s="14" t="s">
        <v>19</v>
      </c>
      <c r="C42" s="14" t="s">
        <v>20</v>
      </c>
      <c r="D42" s="14" t="s">
        <v>33</v>
      </c>
    </row>
    <row r="43" spans="1:4" ht="15.75" customHeight="1" x14ac:dyDescent="0.25">
      <c r="A43" s="14" t="s">
        <v>30</v>
      </c>
      <c r="B43" s="14" t="s">
        <v>32</v>
      </c>
      <c r="C43" s="14" t="s">
        <v>26</v>
      </c>
      <c r="D43" s="14" t="s">
        <v>21</v>
      </c>
    </row>
    <row r="44" spans="1:4" ht="15.75" customHeight="1" x14ac:dyDescent="0.25">
      <c r="D44" s="14" t="s">
        <v>151</v>
      </c>
    </row>
    <row r="45" spans="1:4" ht="15.75" customHeight="1" x14ac:dyDescent="0.25"/>
    <row r="46" spans="1:4" ht="15.75" customHeight="1" x14ac:dyDescent="0.25"/>
    <row r="47" spans="1:4" ht="15.75" customHeight="1" x14ac:dyDescent="0.25"/>
    <row r="48" spans="1:4"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2060"/>
  </sheetPr>
  <dimension ref="A1:AD1000"/>
  <sheetViews>
    <sheetView workbookViewId="0">
      <pane ySplit="1" topLeftCell="A192" activePane="bottomLeft" state="frozen"/>
      <selection pane="bottomLeft" activeCell="E219" sqref="E219"/>
    </sheetView>
  </sheetViews>
  <sheetFormatPr baseColWidth="10" defaultColWidth="14.42578125" defaultRowHeight="15" customHeight="1" x14ac:dyDescent="0.2"/>
  <cols>
    <col min="1" max="1" width="27.5703125" style="86" customWidth="1"/>
    <col min="2" max="2" width="37.42578125" style="86" customWidth="1"/>
    <col min="3" max="3" width="22.140625" style="86" customWidth="1"/>
    <col min="4" max="4" width="24.7109375" style="86" customWidth="1"/>
    <col min="5" max="5" width="30.5703125" style="86" customWidth="1"/>
    <col min="6" max="6" width="23" style="86" customWidth="1"/>
    <col min="7" max="7" width="19" style="86" customWidth="1"/>
    <col min="8" max="8" width="69.7109375" style="86" customWidth="1"/>
    <col min="9" max="9" width="34.28515625" style="86" customWidth="1"/>
    <col min="10" max="10" width="22.28515625" style="86" customWidth="1"/>
    <col min="11" max="11" width="25.5703125" style="86" customWidth="1"/>
    <col min="12" max="12" width="34.85546875" style="86" customWidth="1"/>
    <col min="13" max="13" width="25.42578125" style="86" customWidth="1"/>
    <col min="14" max="30" width="10.7109375" style="86" customWidth="1"/>
    <col min="31" max="16384" width="14.42578125" style="86"/>
  </cols>
  <sheetData>
    <row r="1" spans="1:30" x14ac:dyDescent="0.25">
      <c r="A1" s="83" t="s">
        <v>0</v>
      </c>
      <c r="B1" s="83" t="s">
        <v>1</v>
      </c>
      <c r="C1" s="83" t="s">
        <v>2</v>
      </c>
      <c r="D1" s="83" t="s">
        <v>3</v>
      </c>
      <c r="E1" s="84" t="s">
        <v>4</v>
      </c>
      <c r="F1" s="85" t="s">
        <v>5</v>
      </c>
      <c r="G1" s="83" t="s">
        <v>6</v>
      </c>
      <c r="H1" s="84" t="s">
        <v>7</v>
      </c>
      <c r="I1" s="83" t="s">
        <v>8</v>
      </c>
      <c r="J1" s="83" t="s">
        <v>9</v>
      </c>
      <c r="K1" s="85" t="s">
        <v>10</v>
      </c>
      <c r="L1" s="83" t="s">
        <v>11</v>
      </c>
      <c r="M1" s="83" t="s">
        <v>12</v>
      </c>
    </row>
    <row r="2" spans="1:30" ht="16.5" customHeight="1" x14ac:dyDescent="0.25">
      <c r="A2" s="87" t="s">
        <v>152</v>
      </c>
      <c r="B2" s="114" t="s">
        <v>153</v>
      </c>
      <c r="C2" s="89">
        <v>45371</v>
      </c>
      <c r="D2" s="90" t="s">
        <v>154</v>
      </c>
      <c r="E2" s="115" t="s">
        <v>155</v>
      </c>
      <c r="F2" s="96"/>
      <c r="G2" s="97"/>
      <c r="H2" s="97"/>
      <c r="I2" s="97"/>
      <c r="J2" s="97"/>
      <c r="K2" s="93">
        <v>45629</v>
      </c>
      <c r="L2" s="97"/>
      <c r="M2" s="116">
        <f>('DATA 01 2024'!C2+'DATA 01 2024'!F2+'DATA 01 2024'!G2)/3</f>
        <v>0</v>
      </c>
    </row>
    <row r="3" spans="1:30" ht="14.25" x14ac:dyDescent="0.2">
      <c r="A3" s="87" t="s">
        <v>152</v>
      </c>
      <c r="B3" s="115" t="s">
        <v>156</v>
      </c>
      <c r="C3" s="89">
        <v>45372</v>
      </c>
      <c r="D3" s="90" t="s">
        <v>154</v>
      </c>
      <c r="E3" s="115" t="s">
        <v>157</v>
      </c>
      <c r="F3" s="94">
        <v>45393</v>
      </c>
      <c r="G3" s="88" t="s">
        <v>17</v>
      </c>
      <c r="H3" s="88" t="s">
        <v>158</v>
      </c>
      <c r="I3" s="88" t="s">
        <v>19</v>
      </c>
      <c r="J3" s="88" t="s">
        <v>20</v>
      </c>
      <c r="K3" s="93"/>
      <c r="L3" s="88" t="s">
        <v>21</v>
      </c>
      <c r="M3" s="116">
        <f>('DATA 01 2024'!C3+'DATA 01 2024'!F3+'DATA 01 2024'!G3)/3</f>
        <v>1</v>
      </c>
    </row>
    <row r="4" spans="1:30" ht="14.25" x14ac:dyDescent="0.2">
      <c r="A4" s="87" t="s">
        <v>152</v>
      </c>
      <c r="B4" s="115" t="s">
        <v>159</v>
      </c>
      <c r="C4" s="89">
        <v>45372</v>
      </c>
      <c r="D4" s="90" t="s">
        <v>154</v>
      </c>
      <c r="E4" s="115" t="s">
        <v>160</v>
      </c>
      <c r="F4" s="94">
        <v>45391</v>
      </c>
      <c r="G4" s="88" t="s">
        <v>17</v>
      </c>
      <c r="H4" s="88" t="s">
        <v>161</v>
      </c>
      <c r="I4" s="88" t="s">
        <v>19</v>
      </c>
      <c r="J4" s="88" t="s">
        <v>20</v>
      </c>
      <c r="K4" s="93"/>
      <c r="L4" s="88" t="s">
        <v>21</v>
      </c>
      <c r="M4" s="116">
        <f>('DATA 01 2024'!C4+'DATA 01 2024'!F4+'DATA 01 2024'!G4)/3</f>
        <v>1</v>
      </c>
      <c r="Y4" s="117"/>
      <c r="Z4" s="117"/>
      <c r="AA4" s="117"/>
      <c r="AB4" s="117"/>
      <c r="AC4" s="117"/>
      <c r="AD4" s="117"/>
    </row>
    <row r="5" spans="1:30" ht="14.25" x14ac:dyDescent="0.2">
      <c r="A5" s="87" t="s">
        <v>152</v>
      </c>
      <c r="B5" s="115" t="s">
        <v>162</v>
      </c>
      <c r="C5" s="89">
        <v>45372</v>
      </c>
      <c r="D5" s="90" t="s">
        <v>154</v>
      </c>
      <c r="E5" s="115" t="s">
        <v>163</v>
      </c>
      <c r="F5" s="94">
        <v>45408</v>
      </c>
      <c r="G5" s="88" t="s">
        <v>17</v>
      </c>
      <c r="H5" s="88" t="s">
        <v>164</v>
      </c>
      <c r="I5" s="88" t="s">
        <v>19</v>
      </c>
      <c r="J5" s="88" t="s">
        <v>20</v>
      </c>
      <c r="K5" s="93"/>
      <c r="L5" s="88" t="s">
        <v>21</v>
      </c>
      <c r="M5" s="116">
        <f>('DATA 01 2024'!C5+'DATA 01 2024'!F5+'DATA 01 2024'!G5)/3</f>
        <v>1</v>
      </c>
    </row>
    <row r="6" spans="1:30" ht="14.25" x14ac:dyDescent="0.2">
      <c r="A6" s="87" t="s">
        <v>152</v>
      </c>
      <c r="B6" s="115" t="s">
        <v>165</v>
      </c>
      <c r="C6" s="89">
        <v>45372</v>
      </c>
      <c r="D6" s="90" t="s">
        <v>154</v>
      </c>
      <c r="E6" s="115" t="s">
        <v>166</v>
      </c>
      <c r="F6" s="94">
        <v>45393</v>
      </c>
      <c r="G6" s="88" t="s">
        <v>17</v>
      </c>
      <c r="H6" s="88" t="s">
        <v>167</v>
      </c>
      <c r="I6" s="88" t="s">
        <v>19</v>
      </c>
      <c r="J6" s="88" t="s">
        <v>20</v>
      </c>
      <c r="K6" s="93"/>
      <c r="L6" s="88" t="s">
        <v>21</v>
      </c>
      <c r="M6" s="116">
        <f>('DATA 01 2024'!C6+'DATA 01 2024'!F6+'DATA 01 2024'!G6)/3</f>
        <v>1</v>
      </c>
      <c r="Y6" s="117"/>
      <c r="Z6" s="117"/>
      <c r="AA6" s="117"/>
      <c r="AB6" s="117"/>
      <c r="AC6" s="117"/>
      <c r="AD6" s="117"/>
    </row>
    <row r="7" spans="1:30" ht="14.25" x14ac:dyDescent="0.2">
      <c r="A7" s="87" t="s">
        <v>152</v>
      </c>
      <c r="B7" s="115" t="s">
        <v>168</v>
      </c>
      <c r="C7" s="89">
        <v>45373</v>
      </c>
      <c r="D7" s="90" t="s">
        <v>154</v>
      </c>
      <c r="E7" s="115" t="s">
        <v>169</v>
      </c>
      <c r="F7" s="94">
        <v>45391</v>
      </c>
      <c r="G7" s="88" t="s">
        <v>17</v>
      </c>
      <c r="H7" s="88" t="s">
        <v>170</v>
      </c>
      <c r="I7" s="88" t="s">
        <v>19</v>
      </c>
      <c r="J7" s="88" t="s">
        <v>20</v>
      </c>
      <c r="K7" s="93"/>
      <c r="L7" s="88" t="s">
        <v>21</v>
      </c>
      <c r="M7" s="116">
        <f>('DATA 01 2024'!C7+'DATA 01 2024'!F7+'DATA 01 2024'!G7)/3</f>
        <v>1</v>
      </c>
    </row>
    <row r="8" spans="1:30" ht="14.25" x14ac:dyDescent="0.2">
      <c r="A8" s="87" t="s">
        <v>152</v>
      </c>
      <c r="B8" s="114" t="s">
        <v>171</v>
      </c>
      <c r="C8" s="89">
        <v>45373</v>
      </c>
      <c r="D8" s="90" t="s">
        <v>154</v>
      </c>
      <c r="E8" s="115" t="s">
        <v>172</v>
      </c>
      <c r="F8" s="94">
        <v>45631</v>
      </c>
      <c r="G8" s="88" t="s">
        <v>17</v>
      </c>
      <c r="H8" s="88" t="s">
        <v>173</v>
      </c>
      <c r="I8" s="88" t="s">
        <v>19</v>
      </c>
      <c r="J8" s="88" t="s">
        <v>26</v>
      </c>
      <c r="K8" s="93">
        <v>45629</v>
      </c>
      <c r="L8" s="88" t="s">
        <v>174</v>
      </c>
      <c r="M8" s="116">
        <f>('DATA 01 2024'!C8+'DATA 01 2024'!F8+'DATA 01 2024'!G8)/3</f>
        <v>0.66666666666666663</v>
      </c>
    </row>
    <row r="9" spans="1:30" ht="14.25" x14ac:dyDescent="0.2">
      <c r="A9" s="87" t="s">
        <v>152</v>
      </c>
      <c r="B9" s="115" t="s">
        <v>175</v>
      </c>
      <c r="C9" s="89">
        <v>45372</v>
      </c>
      <c r="D9" s="90" t="s">
        <v>154</v>
      </c>
      <c r="E9" s="115" t="s">
        <v>176</v>
      </c>
      <c r="F9" s="94">
        <v>45386</v>
      </c>
      <c r="G9" s="88" t="s">
        <v>17</v>
      </c>
      <c r="H9" s="88" t="s">
        <v>177</v>
      </c>
      <c r="I9" s="88" t="s">
        <v>19</v>
      </c>
      <c r="J9" s="88" t="s">
        <v>20</v>
      </c>
      <c r="K9" s="93"/>
      <c r="L9" s="88" t="s">
        <v>21</v>
      </c>
      <c r="M9" s="116">
        <f>('DATA 01 2024'!C9+'DATA 01 2024'!F9+'DATA 01 2024'!G9)/3</f>
        <v>1</v>
      </c>
    </row>
    <row r="10" spans="1:30" ht="14.25" x14ac:dyDescent="0.2">
      <c r="A10" s="87" t="s">
        <v>152</v>
      </c>
      <c r="B10" s="114" t="s">
        <v>178</v>
      </c>
      <c r="C10" s="89">
        <v>45383</v>
      </c>
      <c r="D10" s="90" t="s">
        <v>154</v>
      </c>
      <c r="E10" s="115" t="s">
        <v>179</v>
      </c>
      <c r="F10" s="92"/>
      <c r="G10" s="88"/>
      <c r="H10" s="88"/>
      <c r="I10" s="88"/>
      <c r="J10" s="88"/>
      <c r="K10" s="93">
        <v>45629</v>
      </c>
      <c r="L10" s="88"/>
      <c r="M10" s="116">
        <f>('DATA 01 2024'!C10+'DATA 01 2024'!F10+'DATA 01 2024'!G10)/3</f>
        <v>0</v>
      </c>
    </row>
    <row r="11" spans="1:30" ht="14.25" x14ac:dyDescent="0.2">
      <c r="A11" s="87" t="s">
        <v>152</v>
      </c>
      <c r="B11" s="115" t="s">
        <v>180</v>
      </c>
      <c r="C11" s="89">
        <v>45371</v>
      </c>
      <c r="D11" s="90" t="s">
        <v>154</v>
      </c>
      <c r="E11" s="115" t="s">
        <v>181</v>
      </c>
      <c r="F11" s="94">
        <v>45385</v>
      </c>
      <c r="G11" s="88" t="s">
        <v>17</v>
      </c>
      <c r="H11" s="88" t="s">
        <v>182</v>
      </c>
      <c r="I11" s="88" t="s">
        <v>19</v>
      </c>
      <c r="J11" s="88" t="s">
        <v>20</v>
      </c>
      <c r="K11" s="93"/>
      <c r="L11" s="88"/>
      <c r="M11" s="116">
        <f>('DATA 01 2024'!C11+'DATA 01 2024'!F11+'DATA 01 2024'!G11)/3</f>
        <v>0.66666666666666663</v>
      </c>
    </row>
    <row r="12" spans="1:30" ht="14.25" x14ac:dyDescent="0.2">
      <c r="A12" s="87" t="s">
        <v>152</v>
      </c>
      <c r="B12" s="114" t="s">
        <v>183</v>
      </c>
      <c r="C12" s="89">
        <v>45371</v>
      </c>
      <c r="D12" s="90" t="s">
        <v>154</v>
      </c>
      <c r="E12" s="115" t="s">
        <v>184</v>
      </c>
      <c r="F12" s="94">
        <v>45404</v>
      </c>
      <c r="G12" s="88" t="s">
        <v>17</v>
      </c>
      <c r="H12" s="88" t="s">
        <v>185</v>
      </c>
      <c r="I12" s="88" t="s">
        <v>19</v>
      </c>
      <c r="J12" s="88" t="s">
        <v>20</v>
      </c>
      <c r="K12" s="93"/>
      <c r="L12" s="88" t="s">
        <v>21</v>
      </c>
      <c r="M12" s="116">
        <f>('DATA 01 2024'!C12+'DATA 01 2024'!F12+'DATA 01 2024'!G12)/3</f>
        <v>1</v>
      </c>
    </row>
    <row r="13" spans="1:30" ht="14.25" x14ac:dyDescent="0.2">
      <c r="A13" s="87" t="s">
        <v>152</v>
      </c>
      <c r="B13" s="115" t="s">
        <v>186</v>
      </c>
      <c r="C13" s="89">
        <v>45372</v>
      </c>
      <c r="D13" s="90" t="s">
        <v>154</v>
      </c>
      <c r="E13" s="115" t="s">
        <v>187</v>
      </c>
      <c r="F13" s="94">
        <v>45400</v>
      </c>
      <c r="G13" s="88" t="s">
        <v>17</v>
      </c>
      <c r="H13" s="88" t="s">
        <v>188</v>
      </c>
      <c r="I13" s="88" t="s">
        <v>19</v>
      </c>
      <c r="J13" s="88" t="s">
        <v>20</v>
      </c>
      <c r="K13" s="93"/>
      <c r="L13" s="88" t="s">
        <v>21</v>
      </c>
      <c r="M13" s="116">
        <f>('DATA 01 2024'!C13+'DATA 01 2024'!F13+'DATA 01 2024'!G13)/3</f>
        <v>1</v>
      </c>
    </row>
    <row r="14" spans="1:30" ht="14.25" x14ac:dyDescent="0.2">
      <c r="A14" s="87" t="s">
        <v>152</v>
      </c>
      <c r="B14" s="114" t="s">
        <v>189</v>
      </c>
      <c r="C14" s="89">
        <v>45373</v>
      </c>
      <c r="D14" s="90" t="s">
        <v>154</v>
      </c>
      <c r="E14" s="115" t="s">
        <v>190</v>
      </c>
      <c r="F14" s="94">
        <v>45426</v>
      </c>
      <c r="G14" s="88" t="s">
        <v>17</v>
      </c>
      <c r="H14" s="88" t="s">
        <v>191</v>
      </c>
      <c r="I14" s="88" t="s">
        <v>19</v>
      </c>
      <c r="J14" s="88" t="s">
        <v>26</v>
      </c>
      <c r="K14" s="93"/>
      <c r="L14" s="88" t="s">
        <v>21</v>
      </c>
      <c r="M14" s="116">
        <f>('DATA 01 2024'!C14+'DATA 01 2024'!F14+'DATA 01 2024'!G14)/3</f>
        <v>0.83333333333333337</v>
      </c>
    </row>
    <row r="15" spans="1:30" ht="14.25" x14ac:dyDescent="0.2">
      <c r="A15" s="87" t="s">
        <v>152</v>
      </c>
      <c r="B15" s="115" t="s">
        <v>192</v>
      </c>
      <c r="C15" s="89">
        <v>45372</v>
      </c>
      <c r="D15" s="90" t="s">
        <v>154</v>
      </c>
      <c r="E15" s="115" t="s">
        <v>193</v>
      </c>
      <c r="F15" s="94">
        <v>45674</v>
      </c>
      <c r="G15" s="88" t="s">
        <v>17</v>
      </c>
      <c r="H15" s="88" t="s">
        <v>194</v>
      </c>
      <c r="I15" s="88" t="s">
        <v>19</v>
      </c>
      <c r="J15" s="88" t="s">
        <v>26</v>
      </c>
      <c r="K15" s="93">
        <v>45666</v>
      </c>
      <c r="L15" s="88" t="s">
        <v>21</v>
      </c>
      <c r="M15" s="116">
        <f>('DATA 01 2024'!C15+'DATA 01 2024'!F15+'DATA 01 2024'!G15)/3</f>
        <v>0.83333333333333337</v>
      </c>
    </row>
    <row r="16" spans="1:30" ht="14.25" x14ac:dyDescent="0.2">
      <c r="A16" s="87" t="s">
        <v>152</v>
      </c>
      <c r="B16" s="114" t="s">
        <v>195</v>
      </c>
      <c r="C16" s="89">
        <v>45371</v>
      </c>
      <c r="D16" s="90" t="s">
        <v>154</v>
      </c>
      <c r="E16" s="115" t="s">
        <v>196</v>
      </c>
      <c r="F16" s="94">
        <v>45383</v>
      </c>
      <c r="G16" s="88" t="s">
        <v>17</v>
      </c>
      <c r="H16" s="88" t="s">
        <v>197</v>
      </c>
      <c r="I16" s="88" t="s">
        <v>19</v>
      </c>
      <c r="J16" s="88" t="s">
        <v>20</v>
      </c>
      <c r="K16" s="93"/>
      <c r="L16" s="88"/>
      <c r="M16" s="116">
        <f>('DATA 01 2024'!C16+'DATA 01 2024'!F16+'DATA 01 2024'!G16)/3</f>
        <v>0.66666666666666663</v>
      </c>
    </row>
    <row r="17" spans="1:30" ht="14.25" x14ac:dyDescent="0.2">
      <c r="A17" s="87" t="s">
        <v>152</v>
      </c>
      <c r="B17" s="115" t="s">
        <v>198</v>
      </c>
      <c r="C17" s="89">
        <v>45373</v>
      </c>
      <c r="D17" s="90" t="s">
        <v>154</v>
      </c>
      <c r="E17" s="115" t="s">
        <v>199</v>
      </c>
      <c r="F17" s="94">
        <v>45393</v>
      </c>
      <c r="G17" s="88" t="s">
        <v>17</v>
      </c>
      <c r="H17" s="88" t="s">
        <v>200</v>
      </c>
      <c r="I17" s="88" t="s">
        <v>19</v>
      </c>
      <c r="J17" s="88" t="s">
        <v>20</v>
      </c>
      <c r="K17" s="93"/>
      <c r="L17" s="88" t="s">
        <v>21</v>
      </c>
      <c r="M17" s="116">
        <f>('DATA 01 2024'!C17+'DATA 01 2024'!F17+'DATA 01 2024'!G17)/3</f>
        <v>1</v>
      </c>
    </row>
    <row r="18" spans="1:30" ht="14.25" x14ac:dyDescent="0.2">
      <c r="A18" s="87" t="s">
        <v>152</v>
      </c>
      <c r="B18" s="115" t="s">
        <v>201</v>
      </c>
      <c r="C18" s="89">
        <v>45371</v>
      </c>
      <c r="D18" s="90" t="s">
        <v>154</v>
      </c>
      <c r="E18" s="115" t="s">
        <v>202</v>
      </c>
      <c r="F18" s="94">
        <v>45390</v>
      </c>
      <c r="G18" s="88" t="s">
        <v>17</v>
      </c>
      <c r="H18" s="88" t="s">
        <v>203</v>
      </c>
      <c r="I18" s="88" t="s">
        <v>19</v>
      </c>
      <c r="J18" s="88" t="s">
        <v>20</v>
      </c>
      <c r="K18" s="93"/>
      <c r="L18" s="88" t="s">
        <v>21</v>
      </c>
      <c r="M18" s="116">
        <f>('DATA 01 2024'!C18+'DATA 01 2024'!F18+'DATA 01 2024'!G18)/3</f>
        <v>1</v>
      </c>
    </row>
    <row r="19" spans="1:30" ht="14.25" x14ac:dyDescent="0.2">
      <c r="A19" s="87" t="s">
        <v>152</v>
      </c>
      <c r="B19" s="115" t="s">
        <v>204</v>
      </c>
      <c r="C19" s="89">
        <v>45372</v>
      </c>
      <c r="D19" s="90" t="s">
        <v>154</v>
      </c>
      <c r="E19" s="115" t="s">
        <v>205</v>
      </c>
      <c r="F19" s="94">
        <v>45397</v>
      </c>
      <c r="G19" s="88" t="s">
        <v>17</v>
      </c>
      <c r="H19" s="88" t="s">
        <v>206</v>
      </c>
      <c r="I19" s="88" t="s">
        <v>19</v>
      </c>
      <c r="J19" s="88" t="s">
        <v>20</v>
      </c>
      <c r="K19" s="93"/>
      <c r="L19" s="88" t="s">
        <v>21</v>
      </c>
      <c r="M19" s="116">
        <f>('DATA 01 2024'!C19+'DATA 01 2024'!F19+'DATA 01 2024'!G19)/3</f>
        <v>1</v>
      </c>
    </row>
    <row r="20" spans="1:30" ht="14.25" x14ac:dyDescent="0.2">
      <c r="A20" s="87" t="s">
        <v>152</v>
      </c>
      <c r="B20" s="115" t="s">
        <v>207</v>
      </c>
      <c r="C20" s="89">
        <v>45371</v>
      </c>
      <c r="D20" s="90" t="s">
        <v>154</v>
      </c>
      <c r="E20" s="115" t="s">
        <v>208</v>
      </c>
      <c r="F20" s="94">
        <v>45393</v>
      </c>
      <c r="G20" s="88" t="s">
        <v>17</v>
      </c>
      <c r="H20" s="88" t="s">
        <v>209</v>
      </c>
      <c r="I20" s="88" t="s">
        <v>19</v>
      </c>
      <c r="J20" s="88" t="s">
        <v>20</v>
      </c>
      <c r="K20" s="93"/>
      <c r="L20" s="88" t="s">
        <v>21</v>
      </c>
      <c r="M20" s="116">
        <f>('DATA 01 2024'!C20+'DATA 01 2024'!F20+'DATA 01 2024'!G20)/3</f>
        <v>1</v>
      </c>
    </row>
    <row r="21" spans="1:30" ht="15.75" customHeight="1" x14ac:dyDescent="0.2">
      <c r="A21" s="87" t="s">
        <v>152</v>
      </c>
      <c r="B21" s="115" t="s">
        <v>210</v>
      </c>
      <c r="C21" s="89">
        <v>45371</v>
      </c>
      <c r="D21" s="90" t="s">
        <v>154</v>
      </c>
      <c r="E21" s="115" t="s">
        <v>211</v>
      </c>
      <c r="F21" s="94">
        <v>45637</v>
      </c>
      <c r="G21" s="88" t="s">
        <v>17</v>
      </c>
      <c r="H21" s="88" t="s">
        <v>212</v>
      </c>
      <c r="I21" s="88" t="s">
        <v>19</v>
      </c>
      <c r="J21" s="88" t="s">
        <v>26</v>
      </c>
      <c r="K21" s="93">
        <v>45630</v>
      </c>
      <c r="L21" s="88" t="s">
        <v>174</v>
      </c>
      <c r="M21" s="116">
        <f>('DATA 01 2024'!C21+'DATA 01 2024'!F21+'DATA 01 2024'!G21)/3</f>
        <v>0.66666666666666663</v>
      </c>
    </row>
    <row r="22" spans="1:30" ht="15.75" customHeight="1" x14ac:dyDescent="0.2">
      <c r="A22" s="87" t="s">
        <v>152</v>
      </c>
      <c r="B22" s="114" t="s">
        <v>213</v>
      </c>
      <c r="C22" s="89">
        <v>45373</v>
      </c>
      <c r="D22" s="90" t="s">
        <v>154</v>
      </c>
      <c r="E22" s="115" t="s">
        <v>214</v>
      </c>
      <c r="F22" s="94">
        <v>45401</v>
      </c>
      <c r="G22" s="88" t="s">
        <v>17</v>
      </c>
      <c r="H22" s="88" t="s">
        <v>215</v>
      </c>
      <c r="I22" s="88" t="s">
        <v>19</v>
      </c>
      <c r="J22" s="88" t="s">
        <v>20</v>
      </c>
      <c r="K22" s="93"/>
      <c r="L22" s="88" t="s">
        <v>21</v>
      </c>
      <c r="M22" s="116">
        <f>('DATA 01 2024'!C22+'DATA 01 2024'!F22+'DATA 01 2024'!G22)/3</f>
        <v>1</v>
      </c>
    </row>
    <row r="23" spans="1:30" ht="15.75" customHeight="1" x14ac:dyDescent="0.2">
      <c r="A23" s="87" t="s">
        <v>152</v>
      </c>
      <c r="B23" s="115" t="s">
        <v>216</v>
      </c>
      <c r="C23" s="89">
        <v>45371</v>
      </c>
      <c r="D23" s="90" t="s">
        <v>154</v>
      </c>
      <c r="E23" s="115" t="s">
        <v>217</v>
      </c>
      <c r="F23" s="94">
        <v>45392</v>
      </c>
      <c r="G23" s="88" t="s">
        <v>17</v>
      </c>
      <c r="H23" s="88" t="s">
        <v>218</v>
      </c>
      <c r="I23" s="88" t="s">
        <v>19</v>
      </c>
      <c r="J23" s="88" t="s">
        <v>20</v>
      </c>
      <c r="K23" s="93"/>
      <c r="L23" s="88" t="s">
        <v>21</v>
      </c>
      <c r="M23" s="116">
        <f>('DATA 01 2024'!C23+'DATA 01 2024'!F23+'DATA 01 2024'!G23)/3</f>
        <v>1</v>
      </c>
    </row>
    <row r="24" spans="1:30" ht="15.75" customHeight="1" x14ac:dyDescent="0.2">
      <c r="A24" s="87" t="s">
        <v>152</v>
      </c>
      <c r="B24" s="115" t="s">
        <v>219</v>
      </c>
      <c r="C24" s="89">
        <v>45371</v>
      </c>
      <c r="D24" s="90" t="s">
        <v>154</v>
      </c>
      <c r="E24" s="115" t="s">
        <v>220</v>
      </c>
      <c r="F24" s="94">
        <v>45635</v>
      </c>
      <c r="G24" s="88" t="s">
        <v>17</v>
      </c>
      <c r="H24" s="88" t="s">
        <v>221</v>
      </c>
      <c r="I24" s="88" t="s">
        <v>19</v>
      </c>
      <c r="J24" s="88" t="s">
        <v>26</v>
      </c>
      <c r="K24" s="93">
        <v>45629</v>
      </c>
      <c r="L24" s="88" t="s">
        <v>21</v>
      </c>
      <c r="M24" s="116">
        <f>('DATA 01 2024'!C24+'DATA 01 2024'!F24+'DATA 01 2024'!G24)/3</f>
        <v>0.83333333333333337</v>
      </c>
      <c r="Y24" s="117"/>
      <c r="Z24" s="117"/>
      <c r="AA24" s="117"/>
      <c r="AB24" s="117"/>
      <c r="AC24" s="117"/>
      <c r="AD24" s="117"/>
    </row>
    <row r="25" spans="1:30" ht="15.75" customHeight="1" x14ac:dyDescent="0.2">
      <c r="A25" s="87" t="s">
        <v>152</v>
      </c>
      <c r="B25" s="115" t="s">
        <v>222</v>
      </c>
      <c r="C25" s="89">
        <v>45372</v>
      </c>
      <c r="D25" s="90" t="s">
        <v>154</v>
      </c>
      <c r="E25" s="115" t="s">
        <v>223</v>
      </c>
      <c r="F25" s="94">
        <v>45390</v>
      </c>
      <c r="G25" s="88" t="s">
        <v>17</v>
      </c>
      <c r="H25" s="88" t="s">
        <v>224</v>
      </c>
      <c r="I25" s="88" t="s">
        <v>19</v>
      </c>
      <c r="J25" s="88" t="s">
        <v>20</v>
      </c>
      <c r="K25" s="93"/>
      <c r="L25" s="88" t="s">
        <v>174</v>
      </c>
      <c r="M25" s="116">
        <f>('DATA 01 2024'!C25+'DATA 01 2024'!F25+'DATA 01 2024'!G25)/3</f>
        <v>0.83333333333333337</v>
      </c>
    </row>
    <row r="26" spans="1:30" ht="15.75" customHeight="1" x14ac:dyDescent="0.2">
      <c r="A26" s="87" t="s">
        <v>152</v>
      </c>
      <c r="B26" s="115" t="s">
        <v>225</v>
      </c>
      <c r="C26" s="89">
        <v>45371</v>
      </c>
      <c r="D26" s="90" t="s">
        <v>154</v>
      </c>
      <c r="E26" s="115" t="s">
        <v>226</v>
      </c>
      <c r="F26" s="94">
        <v>45636</v>
      </c>
      <c r="G26" s="88" t="s">
        <v>17</v>
      </c>
      <c r="H26" s="88" t="s">
        <v>227</v>
      </c>
      <c r="I26" s="88" t="s">
        <v>19</v>
      </c>
      <c r="J26" s="88" t="s">
        <v>26</v>
      </c>
      <c r="K26" s="93">
        <v>45629</v>
      </c>
      <c r="L26" s="88" t="s">
        <v>174</v>
      </c>
      <c r="M26" s="116">
        <f>('DATA 01 2024'!C26+'DATA 01 2024'!F26+'DATA 01 2024'!G26)/3</f>
        <v>0.66666666666666663</v>
      </c>
    </row>
    <row r="27" spans="1:30" ht="15.75" customHeight="1" x14ac:dyDescent="0.2">
      <c r="A27" s="87" t="s">
        <v>152</v>
      </c>
      <c r="B27" s="115" t="s">
        <v>228</v>
      </c>
      <c r="C27" s="89">
        <v>45373</v>
      </c>
      <c r="D27" s="90" t="s">
        <v>154</v>
      </c>
      <c r="E27" s="115" t="s">
        <v>229</v>
      </c>
      <c r="F27" s="94">
        <v>45384</v>
      </c>
      <c r="G27" s="88" t="s">
        <v>30</v>
      </c>
      <c r="H27" s="88" t="s">
        <v>230</v>
      </c>
      <c r="I27" s="88" t="s">
        <v>19</v>
      </c>
      <c r="J27" s="88" t="s">
        <v>20</v>
      </c>
      <c r="K27" s="93"/>
      <c r="L27" s="88" t="s">
        <v>21</v>
      </c>
      <c r="M27" s="116">
        <f>('DATA 01 2024'!C27+'DATA 01 2024'!F27+'DATA 01 2024'!G27)/3</f>
        <v>0.91666666666666663</v>
      </c>
    </row>
    <row r="28" spans="1:30" ht="15.75" customHeight="1" x14ac:dyDescent="0.2">
      <c r="A28" s="87" t="s">
        <v>152</v>
      </c>
      <c r="B28" s="115" t="s">
        <v>231</v>
      </c>
      <c r="C28" s="89">
        <v>45371</v>
      </c>
      <c r="D28" s="90" t="s">
        <v>154</v>
      </c>
      <c r="E28" s="115" t="s">
        <v>232</v>
      </c>
      <c r="F28" s="94">
        <v>45678</v>
      </c>
      <c r="G28" s="88" t="s">
        <v>17</v>
      </c>
      <c r="H28" s="88" t="s">
        <v>233</v>
      </c>
      <c r="I28" s="88" t="s">
        <v>19</v>
      </c>
      <c r="J28" s="88" t="s">
        <v>26</v>
      </c>
      <c r="K28" s="93">
        <v>45666</v>
      </c>
      <c r="L28" s="88" t="s">
        <v>21</v>
      </c>
      <c r="M28" s="116">
        <f>('DATA 01 2024'!C28+'DATA 01 2024'!F28+'DATA 01 2024'!G28)/3</f>
        <v>0.83333333333333337</v>
      </c>
    </row>
    <row r="29" spans="1:30" ht="15.75" customHeight="1" x14ac:dyDescent="0.2">
      <c r="A29" s="87" t="s">
        <v>152</v>
      </c>
      <c r="B29" s="115" t="s">
        <v>234</v>
      </c>
      <c r="C29" s="89">
        <v>45383</v>
      </c>
      <c r="D29" s="90" t="s">
        <v>154</v>
      </c>
      <c r="E29" s="115" t="s">
        <v>235</v>
      </c>
      <c r="F29" s="94">
        <v>45394</v>
      </c>
      <c r="G29" s="88" t="s">
        <v>17</v>
      </c>
      <c r="H29" s="88" t="s">
        <v>236</v>
      </c>
      <c r="I29" s="88" t="s">
        <v>19</v>
      </c>
      <c r="J29" s="88" t="s">
        <v>20</v>
      </c>
      <c r="K29" s="93"/>
      <c r="L29" s="88" t="s">
        <v>174</v>
      </c>
      <c r="M29" s="116">
        <f>('DATA 01 2024'!C29+'DATA 01 2024'!F29+'DATA 01 2024'!G29)/3</f>
        <v>0.83333333333333337</v>
      </c>
    </row>
    <row r="30" spans="1:30" ht="15.75" customHeight="1" x14ac:dyDescent="0.2">
      <c r="A30" s="87" t="s">
        <v>152</v>
      </c>
      <c r="B30" s="115" t="s">
        <v>237</v>
      </c>
      <c r="C30" s="89">
        <v>45373</v>
      </c>
      <c r="D30" s="90" t="s">
        <v>154</v>
      </c>
      <c r="E30" s="115" t="s">
        <v>238</v>
      </c>
      <c r="F30" s="92" t="s">
        <v>1810</v>
      </c>
      <c r="G30" s="88" t="s">
        <v>17</v>
      </c>
      <c r="H30" s="88" t="s">
        <v>239</v>
      </c>
      <c r="I30" s="88" t="s">
        <v>19</v>
      </c>
      <c r="J30" s="88" t="s">
        <v>20</v>
      </c>
      <c r="K30" s="93"/>
      <c r="L30" s="88" t="s">
        <v>21</v>
      </c>
      <c r="M30" s="116">
        <f>('DATA 01 2024'!C30+'DATA 01 2024'!F30+'DATA 01 2024'!G30)/3</f>
        <v>1</v>
      </c>
      <c r="Y30" s="117"/>
      <c r="Z30" s="117"/>
      <c r="AA30" s="117"/>
      <c r="AB30" s="117"/>
      <c r="AC30" s="117"/>
      <c r="AD30" s="117"/>
    </row>
    <row r="31" spans="1:30" ht="15.75" customHeight="1" x14ac:dyDescent="0.2">
      <c r="A31" s="87" t="s">
        <v>152</v>
      </c>
      <c r="B31" s="115" t="s">
        <v>240</v>
      </c>
      <c r="C31" s="89">
        <v>45383</v>
      </c>
      <c r="D31" s="90" t="s">
        <v>154</v>
      </c>
      <c r="E31" s="115" t="s">
        <v>241</v>
      </c>
      <c r="F31" s="94">
        <v>45386</v>
      </c>
      <c r="G31" s="88" t="s">
        <v>17</v>
      </c>
      <c r="H31" s="88" t="s">
        <v>242</v>
      </c>
      <c r="I31" s="88" t="s">
        <v>19</v>
      </c>
      <c r="J31" s="88" t="s">
        <v>20</v>
      </c>
      <c r="K31" s="93"/>
      <c r="L31" s="88"/>
      <c r="M31" s="116">
        <f>('DATA 01 2024'!C31+'DATA 01 2024'!F31+'DATA 01 2024'!G31)/3</f>
        <v>0.66666666666666663</v>
      </c>
    </row>
    <row r="32" spans="1:30" ht="15.75" customHeight="1" x14ac:dyDescent="0.2">
      <c r="A32" s="87" t="s">
        <v>152</v>
      </c>
      <c r="B32" s="115" t="s">
        <v>243</v>
      </c>
      <c r="C32" s="89">
        <v>45373</v>
      </c>
      <c r="D32" s="90" t="s">
        <v>154</v>
      </c>
      <c r="E32" s="115" t="s">
        <v>244</v>
      </c>
      <c r="F32" s="94">
        <v>45398</v>
      </c>
      <c r="G32" s="88" t="s">
        <v>17</v>
      </c>
      <c r="H32" s="88" t="s">
        <v>245</v>
      </c>
      <c r="I32" s="88" t="s">
        <v>19</v>
      </c>
      <c r="J32" s="88" t="s">
        <v>20</v>
      </c>
      <c r="K32" s="93"/>
      <c r="L32" s="88" t="s">
        <v>21</v>
      </c>
      <c r="M32" s="116">
        <f>('DATA 01 2024'!C32+'DATA 01 2024'!F32+'DATA 01 2024'!G32)/3</f>
        <v>1</v>
      </c>
    </row>
    <row r="33" spans="1:30" ht="15.75" customHeight="1" x14ac:dyDescent="0.2">
      <c r="A33" s="87" t="s">
        <v>152</v>
      </c>
      <c r="B33" s="115" t="s">
        <v>246</v>
      </c>
      <c r="C33" s="89">
        <v>45372</v>
      </c>
      <c r="D33" s="90" t="s">
        <v>154</v>
      </c>
      <c r="E33" s="115" t="s">
        <v>247</v>
      </c>
      <c r="F33" s="92"/>
      <c r="G33" s="88"/>
      <c r="H33" s="88"/>
      <c r="I33" s="88"/>
      <c r="J33" s="88"/>
      <c r="K33" s="93">
        <v>45629</v>
      </c>
      <c r="L33" s="88"/>
      <c r="M33" s="116">
        <f>('DATA 01 2024'!C33+'DATA 01 2024'!F33+'DATA 01 2024'!G33)/3</f>
        <v>0</v>
      </c>
    </row>
    <row r="34" spans="1:30" ht="15.75" customHeight="1" x14ac:dyDescent="0.2">
      <c r="A34" s="87" t="s">
        <v>152</v>
      </c>
      <c r="B34" s="114" t="s">
        <v>248</v>
      </c>
      <c r="C34" s="89">
        <v>45371</v>
      </c>
      <c r="D34" s="90" t="s">
        <v>154</v>
      </c>
      <c r="E34" s="115" t="s">
        <v>249</v>
      </c>
      <c r="F34" s="92"/>
      <c r="G34" s="88"/>
      <c r="H34" s="88"/>
      <c r="I34" s="88"/>
      <c r="J34" s="88"/>
      <c r="K34" s="93">
        <v>45629</v>
      </c>
      <c r="L34" s="88"/>
      <c r="M34" s="116">
        <f>('DATA 01 2024'!C34+'DATA 01 2024'!F34+'DATA 01 2024'!G34)/3</f>
        <v>0</v>
      </c>
    </row>
    <row r="35" spans="1:30" ht="15.75" customHeight="1" x14ac:dyDescent="0.2">
      <c r="A35" s="87" t="s">
        <v>152</v>
      </c>
      <c r="B35" s="115" t="s">
        <v>250</v>
      </c>
      <c r="C35" s="89">
        <v>45371</v>
      </c>
      <c r="D35" s="90" t="s">
        <v>154</v>
      </c>
      <c r="E35" s="115" t="s">
        <v>251</v>
      </c>
      <c r="F35" s="94">
        <v>45394</v>
      </c>
      <c r="G35" s="88" t="s">
        <v>17</v>
      </c>
      <c r="H35" s="88" t="s">
        <v>252</v>
      </c>
      <c r="I35" s="88" t="s">
        <v>19</v>
      </c>
      <c r="J35" s="88" t="s">
        <v>20</v>
      </c>
      <c r="K35" s="93"/>
      <c r="L35" s="88" t="s">
        <v>21</v>
      </c>
      <c r="M35" s="116">
        <f>('DATA 01 2024'!C35+'DATA 01 2024'!F35+'DATA 01 2024'!G35)/3</f>
        <v>1</v>
      </c>
    </row>
    <row r="36" spans="1:30" ht="15.75" customHeight="1" x14ac:dyDescent="0.2">
      <c r="A36" s="87" t="s">
        <v>152</v>
      </c>
      <c r="B36" s="115" t="s">
        <v>253</v>
      </c>
      <c r="C36" s="89">
        <v>45371</v>
      </c>
      <c r="D36" s="90" t="s">
        <v>154</v>
      </c>
      <c r="E36" s="115" t="s">
        <v>254</v>
      </c>
      <c r="F36" s="94">
        <v>45392</v>
      </c>
      <c r="G36" s="88" t="s">
        <v>17</v>
      </c>
      <c r="H36" s="88" t="s">
        <v>255</v>
      </c>
      <c r="I36" s="88" t="s">
        <v>19</v>
      </c>
      <c r="J36" s="88" t="s">
        <v>20</v>
      </c>
      <c r="K36" s="93"/>
      <c r="L36" s="88" t="s">
        <v>21</v>
      </c>
      <c r="M36" s="116">
        <f>('DATA 01 2024'!C36+'DATA 01 2024'!F36+'DATA 01 2024'!G36)/3</f>
        <v>1</v>
      </c>
    </row>
    <row r="37" spans="1:30" ht="15.75" customHeight="1" x14ac:dyDescent="0.2">
      <c r="A37" s="87" t="s">
        <v>152</v>
      </c>
      <c r="B37" s="115" t="s">
        <v>256</v>
      </c>
      <c r="C37" s="89">
        <v>45373</v>
      </c>
      <c r="D37" s="90" t="s">
        <v>154</v>
      </c>
      <c r="E37" s="115" t="s">
        <v>257</v>
      </c>
      <c r="F37" s="94">
        <v>45399</v>
      </c>
      <c r="G37" s="88" t="s">
        <v>17</v>
      </c>
      <c r="H37" s="88" t="s">
        <v>258</v>
      </c>
      <c r="I37" s="88" t="s">
        <v>19</v>
      </c>
      <c r="J37" s="88" t="s">
        <v>20</v>
      </c>
      <c r="K37" s="93"/>
      <c r="L37" s="88" t="s">
        <v>174</v>
      </c>
      <c r="M37" s="116">
        <f>('DATA 01 2024'!C37+'DATA 01 2024'!F37+'DATA 01 2024'!G37)/3</f>
        <v>0.83333333333333337</v>
      </c>
    </row>
    <row r="38" spans="1:30" ht="15.75" customHeight="1" x14ac:dyDescent="0.2">
      <c r="A38" s="87" t="s">
        <v>152</v>
      </c>
      <c r="B38" s="115" t="s">
        <v>259</v>
      </c>
      <c r="C38" s="89">
        <v>45373</v>
      </c>
      <c r="D38" s="90" t="s">
        <v>154</v>
      </c>
      <c r="E38" s="115" t="s">
        <v>260</v>
      </c>
      <c r="F38" s="94">
        <v>45665</v>
      </c>
      <c r="G38" s="88" t="s">
        <v>17</v>
      </c>
      <c r="H38" s="88" t="s">
        <v>261</v>
      </c>
      <c r="I38" s="88" t="s">
        <v>19</v>
      </c>
      <c r="J38" s="88" t="s">
        <v>26</v>
      </c>
      <c r="K38" s="93">
        <v>45629</v>
      </c>
      <c r="L38" s="88" t="s">
        <v>174</v>
      </c>
      <c r="M38" s="116">
        <f>('DATA 01 2024'!C38+'DATA 01 2024'!F38+'DATA 01 2024'!G38)/3</f>
        <v>0.66666666666666663</v>
      </c>
    </row>
    <row r="39" spans="1:30" ht="15.75" customHeight="1" x14ac:dyDescent="0.2">
      <c r="A39" s="87" t="s">
        <v>152</v>
      </c>
      <c r="B39" s="115" t="s">
        <v>262</v>
      </c>
      <c r="C39" s="89">
        <v>45371</v>
      </c>
      <c r="D39" s="90" t="s">
        <v>154</v>
      </c>
      <c r="E39" s="115" t="s">
        <v>263</v>
      </c>
      <c r="F39" s="94">
        <v>45391</v>
      </c>
      <c r="G39" s="88" t="s">
        <v>17</v>
      </c>
      <c r="H39" s="88" t="s">
        <v>264</v>
      </c>
      <c r="I39" s="88" t="s">
        <v>19</v>
      </c>
      <c r="J39" s="88" t="s">
        <v>20</v>
      </c>
      <c r="K39" s="93"/>
      <c r="L39" s="88" t="s">
        <v>21</v>
      </c>
      <c r="M39" s="116">
        <f>('DATA 01 2024'!C39+'DATA 01 2024'!F39+'DATA 01 2024'!G39)/3</f>
        <v>1</v>
      </c>
    </row>
    <row r="40" spans="1:30" ht="15.75" customHeight="1" x14ac:dyDescent="0.2">
      <c r="A40" s="87" t="s">
        <v>152</v>
      </c>
      <c r="B40" s="115" t="s">
        <v>265</v>
      </c>
      <c r="C40" s="89">
        <v>45373</v>
      </c>
      <c r="D40" s="90" t="s">
        <v>154</v>
      </c>
      <c r="E40" s="115" t="s">
        <v>266</v>
      </c>
      <c r="F40" s="94">
        <v>45387</v>
      </c>
      <c r="G40" s="88" t="s">
        <v>17</v>
      </c>
      <c r="H40" s="88" t="s">
        <v>267</v>
      </c>
      <c r="I40" s="88" t="s">
        <v>19</v>
      </c>
      <c r="J40" s="88" t="s">
        <v>20</v>
      </c>
      <c r="K40" s="93"/>
      <c r="L40" s="88"/>
      <c r="M40" s="116">
        <f>('DATA 01 2024'!C40+'DATA 01 2024'!F40+'DATA 01 2024'!G40)/3</f>
        <v>0.66666666666666663</v>
      </c>
    </row>
    <row r="41" spans="1:30" ht="15.75" customHeight="1" x14ac:dyDescent="0.2">
      <c r="A41" s="87" t="s">
        <v>152</v>
      </c>
      <c r="B41" s="115" t="s">
        <v>268</v>
      </c>
      <c r="C41" s="91"/>
      <c r="D41" s="90" t="s">
        <v>269</v>
      </c>
      <c r="E41" s="115" t="s">
        <v>270</v>
      </c>
      <c r="F41" s="94">
        <v>45665</v>
      </c>
      <c r="G41" s="88" t="s">
        <v>17</v>
      </c>
      <c r="H41" s="88" t="s">
        <v>271</v>
      </c>
      <c r="I41" s="88" t="s">
        <v>19</v>
      </c>
      <c r="J41" s="88" t="s">
        <v>20</v>
      </c>
      <c r="K41" s="93">
        <v>45629</v>
      </c>
      <c r="L41" s="88" t="s">
        <v>21</v>
      </c>
      <c r="M41" s="116">
        <f>('DATA 01 2024'!C41+'DATA 01 2024'!F41+'DATA 01 2024'!G41)/3</f>
        <v>1</v>
      </c>
    </row>
    <row r="42" spans="1:30" ht="15.75" customHeight="1" x14ac:dyDescent="0.2">
      <c r="A42" s="87" t="s">
        <v>152</v>
      </c>
      <c r="B42" s="115" t="s">
        <v>272</v>
      </c>
      <c r="C42" s="89">
        <v>45371</v>
      </c>
      <c r="D42" s="90" t="s">
        <v>154</v>
      </c>
      <c r="E42" s="115" t="s">
        <v>273</v>
      </c>
      <c r="F42" s="94">
        <v>45405</v>
      </c>
      <c r="G42" s="88" t="s">
        <v>17</v>
      </c>
      <c r="H42" s="88" t="s">
        <v>274</v>
      </c>
      <c r="I42" s="88" t="s">
        <v>19</v>
      </c>
      <c r="J42" s="88" t="s">
        <v>20</v>
      </c>
      <c r="K42" s="93"/>
      <c r="L42" s="88" t="s">
        <v>21</v>
      </c>
      <c r="M42" s="116">
        <f>('DATA 01 2024'!C42+'DATA 01 2024'!F42+'DATA 01 2024'!G42)/3</f>
        <v>1</v>
      </c>
    </row>
    <row r="43" spans="1:30" ht="15.75" customHeight="1" x14ac:dyDescent="0.2">
      <c r="A43" s="87" t="s">
        <v>152</v>
      </c>
      <c r="B43" s="115" t="s">
        <v>275</v>
      </c>
      <c r="C43" s="89">
        <v>45372</v>
      </c>
      <c r="D43" s="90" t="s">
        <v>154</v>
      </c>
      <c r="E43" s="115" t="s">
        <v>276</v>
      </c>
      <c r="F43" s="94">
        <v>45644</v>
      </c>
      <c r="G43" s="88" t="s">
        <v>17</v>
      </c>
      <c r="H43" s="88" t="s">
        <v>277</v>
      </c>
      <c r="I43" s="88" t="s">
        <v>19</v>
      </c>
      <c r="J43" s="88" t="s">
        <v>26</v>
      </c>
      <c r="K43" s="93"/>
      <c r="L43" s="88" t="s">
        <v>21</v>
      </c>
      <c r="M43" s="116">
        <f>('DATA 01 2024'!C43+'DATA 01 2024'!F43+'DATA 01 2024'!G43)/3</f>
        <v>0.83333333333333337</v>
      </c>
      <c r="Y43" s="117"/>
      <c r="Z43" s="117"/>
      <c r="AA43" s="117"/>
      <c r="AB43" s="117"/>
      <c r="AC43" s="117"/>
      <c r="AD43" s="117"/>
    </row>
    <row r="44" spans="1:30" ht="15.75" customHeight="1" x14ac:dyDescent="0.2">
      <c r="A44" s="87" t="s">
        <v>152</v>
      </c>
      <c r="B44" s="115" t="s">
        <v>278</v>
      </c>
      <c r="C44" s="89">
        <v>45372</v>
      </c>
      <c r="D44" s="90" t="s">
        <v>154</v>
      </c>
      <c r="E44" s="115" t="s">
        <v>279</v>
      </c>
      <c r="F44" s="94">
        <v>45393</v>
      </c>
      <c r="G44" s="88" t="s">
        <v>17</v>
      </c>
      <c r="H44" s="88" t="s">
        <v>280</v>
      </c>
      <c r="I44" s="88" t="s">
        <v>19</v>
      </c>
      <c r="J44" s="88" t="s">
        <v>20</v>
      </c>
      <c r="K44" s="93"/>
      <c r="L44" s="88"/>
      <c r="M44" s="116">
        <f>('DATA 01 2024'!C44+'DATA 01 2024'!F44+'DATA 01 2024'!G44)/3</f>
        <v>0.66666666666666663</v>
      </c>
    </row>
    <row r="45" spans="1:30" ht="15.75" customHeight="1" x14ac:dyDescent="0.2">
      <c r="A45" s="87" t="s">
        <v>152</v>
      </c>
      <c r="B45" s="115" t="s">
        <v>281</v>
      </c>
      <c r="C45" s="89">
        <v>45373</v>
      </c>
      <c r="D45" s="90" t="s">
        <v>154</v>
      </c>
      <c r="E45" s="115" t="s">
        <v>282</v>
      </c>
      <c r="F45" s="94">
        <v>45399</v>
      </c>
      <c r="G45" s="88" t="s">
        <v>17</v>
      </c>
      <c r="H45" s="88" t="s">
        <v>283</v>
      </c>
      <c r="I45" s="88" t="s">
        <v>19</v>
      </c>
      <c r="J45" s="88" t="s">
        <v>20</v>
      </c>
      <c r="K45" s="93"/>
      <c r="L45" s="88" t="s">
        <v>21</v>
      </c>
      <c r="M45" s="116">
        <f>('DATA 01 2024'!C45+'DATA 01 2024'!F45+'DATA 01 2024'!G45)/3</f>
        <v>1</v>
      </c>
    </row>
    <row r="46" spans="1:30" ht="15.75" customHeight="1" x14ac:dyDescent="0.2">
      <c r="A46" s="87" t="s">
        <v>152</v>
      </c>
      <c r="B46" s="115" t="s">
        <v>284</v>
      </c>
      <c r="C46" s="89">
        <v>45373</v>
      </c>
      <c r="D46" s="90" t="s">
        <v>154</v>
      </c>
      <c r="E46" s="115" t="s">
        <v>285</v>
      </c>
      <c r="F46" s="94">
        <v>45393</v>
      </c>
      <c r="G46" s="88" t="s">
        <v>17</v>
      </c>
      <c r="H46" s="88" t="s">
        <v>286</v>
      </c>
      <c r="I46" s="88" t="s">
        <v>19</v>
      </c>
      <c r="J46" s="88" t="s">
        <v>20</v>
      </c>
      <c r="K46" s="93"/>
      <c r="L46" s="88" t="s">
        <v>21</v>
      </c>
      <c r="M46" s="116">
        <f>('DATA 01 2024'!C46+'DATA 01 2024'!F46+'DATA 01 2024'!G46)/3</f>
        <v>1</v>
      </c>
    </row>
    <row r="47" spans="1:30" ht="15.75" customHeight="1" x14ac:dyDescent="0.2">
      <c r="A47" s="87" t="s">
        <v>152</v>
      </c>
      <c r="B47" s="115" t="s">
        <v>287</v>
      </c>
      <c r="C47" s="89">
        <v>45373</v>
      </c>
      <c r="D47" s="90" t="s">
        <v>154</v>
      </c>
      <c r="E47" s="115" t="s">
        <v>288</v>
      </c>
      <c r="F47" s="94">
        <v>45646</v>
      </c>
      <c r="G47" s="88" t="s">
        <v>17</v>
      </c>
      <c r="H47" s="88" t="s">
        <v>289</v>
      </c>
      <c r="I47" s="88" t="s">
        <v>19</v>
      </c>
      <c r="J47" s="88" t="s">
        <v>26</v>
      </c>
      <c r="K47" s="93">
        <v>45629</v>
      </c>
      <c r="L47" s="88" t="s">
        <v>21</v>
      </c>
      <c r="M47" s="116">
        <f>('DATA 01 2024'!C47+'DATA 01 2024'!F47+'DATA 01 2024'!G47)/3</f>
        <v>0.83333333333333337</v>
      </c>
    </row>
    <row r="48" spans="1:30" ht="15.75" customHeight="1" x14ac:dyDescent="0.2">
      <c r="A48" s="87" t="s">
        <v>152</v>
      </c>
      <c r="B48" s="115" t="s">
        <v>290</v>
      </c>
      <c r="C48" s="89">
        <v>45383</v>
      </c>
      <c r="D48" s="90" t="s">
        <v>291</v>
      </c>
      <c r="E48" s="115" t="s">
        <v>292</v>
      </c>
      <c r="F48" s="94">
        <v>45407</v>
      </c>
      <c r="G48" s="88" t="s">
        <v>17</v>
      </c>
      <c r="H48" s="88" t="s">
        <v>293</v>
      </c>
      <c r="I48" s="88" t="s">
        <v>19</v>
      </c>
      <c r="J48" s="88" t="s">
        <v>20</v>
      </c>
      <c r="K48" s="93"/>
      <c r="L48" s="88" t="s">
        <v>174</v>
      </c>
      <c r="M48" s="116">
        <f>('DATA 01 2024'!C48+'DATA 01 2024'!F48+'DATA 01 2024'!G48)/3</f>
        <v>0.83333333333333337</v>
      </c>
    </row>
    <row r="49" spans="1:30" ht="15.75" customHeight="1" x14ac:dyDescent="0.2">
      <c r="A49" s="87" t="s">
        <v>152</v>
      </c>
      <c r="B49" s="115" t="s">
        <v>294</v>
      </c>
      <c r="C49" s="89">
        <v>45373</v>
      </c>
      <c r="D49" s="90" t="s">
        <v>154</v>
      </c>
      <c r="E49" s="115" t="s">
        <v>295</v>
      </c>
      <c r="F49" s="94" t="s">
        <v>296</v>
      </c>
      <c r="G49" s="88" t="s">
        <v>17</v>
      </c>
      <c r="H49" s="88" t="s">
        <v>297</v>
      </c>
      <c r="I49" s="88" t="s">
        <v>19</v>
      </c>
      <c r="J49" s="88" t="s">
        <v>20</v>
      </c>
      <c r="K49" s="93"/>
      <c r="L49" s="88" t="s">
        <v>21</v>
      </c>
      <c r="M49" s="116">
        <f>('DATA 01 2024'!C49+'DATA 01 2024'!F49+'DATA 01 2024'!G49)/3</f>
        <v>1</v>
      </c>
    </row>
    <row r="50" spans="1:30" ht="15.75" customHeight="1" x14ac:dyDescent="0.2">
      <c r="A50" s="87" t="s">
        <v>152</v>
      </c>
      <c r="B50" s="114" t="s">
        <v>298</v>
      </c>
      <c r="C50" s="89">
        <v>45383</v>
      </c>
      <c r="D50" s="90" t="s">
        <v>291</v>
      </c>
      <c r="E50" s="115" t="s">
        <v>299</v>
      </c>
      <c r="F50" s="92"/>
      <c r="G50" s="88"/>
      <c r="H50" s="88"/>
      <c r="I50" s="88"/>
      <c r="J50" s="88"/>
      <c r="K50" s="93">
        <v>45622</v>
      </c>
      <c r="L50" s="88"/>
      <c r="M50" s="116">
        <f>('DATA 01 2024'!C50+'DATA 01 2024'!F50+'DATA 01 2024'!G50)/3</f>
        <v>0</v>
      </c>
    </row>
    <row r="51" spans="1:30" ht="15.75" customHeight="1" x14ac:dyDescent="0.2">
      <c r="A51" s="87" t="s">
        <v>152</v>
      </c>
      <c r="B51" s="115" t="s">
        <v>300</v>
      </c>
      <c r="C51" s="89">
        <v>45372</v>
      </c>
      <c r="D51" s="90" t="s">
        <v>154</v>
      </c>
      <c r="E51" s="115" t="s">
        <v>301</v>
      </c>
      <c r="F51" s="94">
        <v>45404</v>
      </c>
      <c r="G51" s="88" t="s">
        <v>17</v>
      </c>
      <c r="H51" s="88" t="s">
        <v>302</v>
      </c>
      <c r="I51" s="88" t="s">
        <v>19</v>
      </c>
      <c r="J51" s="88" t="s">
        <v>20</v>
      </c>
      <c r="K51" s="93"/>
      <c r="L51" s="88" t="s">
        <v>174</v>
      </c>
      <c r="M51" s="116">
        <f>('DATA 01 2024'!C51+'DATA 01 2024'!F51+'DATA 01 2024'!G51)/3</f>
        <v>0.83333333333333337</v>
      </c>
    </row>
    <row r="52" spans="1:30" ht="15.75" customHeight="1" x14ac:dyDescent="0.2">
      <c r="A52" s="87" t="s">
        <v>152</v>
      </c>
      <c r="B52" s="115" t="s">
        <v>303</v>
      </c>
      <c r="C52" s="89">
        <v>45383</v>
      </c>
      <c r="D52" s="90" t="s">
        <v>154</v>
      </c>
      <c r="E52" s="115" t="s">
        <v>304</v>
      </c>
      <c r="F52" s="94">
        <v>45393</v>
      </c>
      <c r="G52" s="88" t="s">
        <v>17</v>
      </c>
      <c r="H52" s="88" t="s">
        <v>305</v>
      </c>
      <c r="I52" s="88" t="s">
        <v>19</v>
      </c>
      <c r="J52" s="88" t="s">
        <v>20</v>
      </c>
      <c r="K52" s="93"/>
      <c r="L52" s="88" t="s">
        <v>21</v>
      </c>
      <c r="M52" s="116">
        <f>('DATA 01 2024'!C52+'DATA 01 2024'!F52+'DATA 01 2024'!G52)/3</f>
        <v>1</v>
      </c>
    </row>
    <row r="53" spans="1:30" ht="15.75" customHeight="1" x14ac:dyDescent="0.2">
      <c r="A53" s="87" t="s">
        <v>152</v>
      </c>
      <c r="B53" s="115" t="s">
        <v>306</v>
      </c>
      <c r="C53" s="89">
        <v>45371</v>
      </c>
      <c r="D53" s="90" t="s">
        <v>154</v>
      </c>
      <c r="E53" s="115" t="s">
        <v>307</v>
      </c>
      <c r="F53" s="92"/>
      <c r="G53" s="88"/>
      <c r="H53" s="88"/>
      <c r="I53" s="88"/>
      <c r="J53" s="88"/>
      <c r="K53" s="93">
        <v>45629</v>
      </c>
      <c r="L53" s="88"/>
      <c r="M53" s="116">
        <f>('DATA 01 2024'!C53+'DATA 01 2024'!F53+'DATA 01 2024'!G53)/3</f>
        <v>0</v>
      </c>
    </row>
    <row r="54" spans="1:30" ht="15.75" customHeight="1" x14ac:dyDescent="0.2">
      <c r="A54" s="87" t="s">
        <v>152</v>
      </c>
      <c r="B54" s="114" t="s">
        <v>308</v>
      </c>
      <c r="C54" s="89">
        <v>45373</v>
      </c>
      <c r="D54" s="90" t="s">
        <v>154</v>
      </c>
      <c r="E54" s="115" t="s">
        <v>309</v>
      </c>
      <c r="F54" s="94">
        <v>45807</v>
      </c>
      <c r="G54" s="88" t="s">
        <v>17</v>
      </c>
      <c r="H54" s="88" t="s">
        <v>310</v>
      </c>
      <c r="I54" s="88" t="s">
        <v>19</v>
      </c>
      <c r="J54" s="88" t="s">
        <v>26</v>
      </c>
      <c r="K54" s="93">
        <v>45629</v>
      </c>
      <c r="L54" s="88" t="s">
        <v>21</v>
      </c>
      <c r="M54" s="116">
        <f>('DATA 01 2024'!C54+'DATA 01 2024'!F54+'DATA 01 2024'!G54)/3</f>
        <v>0.83333333333333337</v>
      </c>
    </row>
    <row r="55" spans="1:30" ht="15.75" customHeight="1" x14ac:dyDescent="0.2">
      <c r="A55" s="87" t="s">
        <v>152</v>
      </c>
      <c r="B55" s="115" t="s">
        <v>311</v>
      </c>
      <c r="C55" s="89">
        <v>45371</v>
      </c>
      <c r="D55" s="90" t="s">
        <v>154</v>
      </c>
      <c r="E55" s="115" t="s">
        <v>312</v>
      </c>
      <c r="F55" s="94">
        <v>45394</v>
      </c>
      <c r="G55" s="88" t="s">
        <v>17</v>
      </c>
      <c r="H55" s="88" t="s">
        <v>313</v>
      </c>
      <c r="I55" s="88" t="s">
        <v>19</v>
      </c>
      <c r="J55" s="88" t="s">
        <v>20</v>
      </c>
      <c r="K55" s="93"/>
      <c r="L55" s="88" t="s">
        <v>21</v>
      </c>
      <c r="M55" s="116">
        <f>('DATA 01 2024'!C55+'DATA 01 2024'!F55+'DATA 01 2024'!G55)/3</f>
        <v>1</v>
      </c>
      <c r="Y55" s="117"/>
      <c r="Z55" s="117"/>
      <c r="AA55" s="117"/>
      <c r="AB55" s="117"/>
      <c r="AC55" s="117"/>
      <c r="AD55" s="117"/>
    </row>
    <row r="56" spans="1:30" ht="15.75" customHeight="1" x14ac:dyDescent="0.2">
      <c r="A56" s="87" t="s">
        <v>152</v>
      </c>
      <c r="B56" s="114" t="s">
        <v>314</v>
      </c>
      <c r="C56" s="89">
        <v>45373</v>
      </c>
      <c r="D56" s="90" t="s">
        <v>154</v>
      </c>
      <c r="E56" s="115" t="s">
        <v>315</v>
      </c>
      <c r="F56" s="94">
        <v>45397</v>
      </c>
      <c r="G56" s="88" t="s">
        <v>30</v>
      </c>
      <c r="H56" s="88" t="s">
        <v>316</v>
      </c>
      <c r="I56" s="88" t="s">
        <v>32</v>
      </c>
      <c r="J56" s="88" t="s">
        <v>20</v>
      </c>
      <c r="K56" s="93"/>
      <c r="L56" s="88" t="s">
        <v>174</v>
      </c>
      <c r="M56" s="116">
        <f>('DATA 01 2024'!C56+'DATA 01 2024'!F56+'DATA 01 2024'!G56)/3</f>
        <v>0.58333333333333337</v>
      </c>
    </row>
    <row r="57" spans="1:30" ht="15.75" customHeight="1" x14ac:dyDescent="0.2">
      <c r="A57" s="87" t="s">
        <v>152</v>
      </c>
      <c r="B57" s="115" t="s">
        <v>317</v>
      </c>
      <c r="C57" s="89">
        <v>45383</v>
      </c>
      <c r="D57" s="90" t="s">
        <v>291</v>
      </c>
      <c r="E57" s="115" t="s">
        <v>318</v>
      </c>
      <c r="F57" s="94">
        <v>45399</v>
      </c>
      <c r="G57" s="88" t="s">
        <v>17</v>
      </c>
      <c r="H57" s="88" t="s">
        <v>319</v>
      </c>
      <c r="I57" s="88" t="s">
        <v>19</v>
      </c>
      <c r="J57" s="88" t="s">
        <v>20</v>
      </c>
      <c r="K57" s="93"/>
      <c r="L57" s="88" t="s">
        <v>21</v>
      </c>
      <c r="M57" s="116">
        <f>('DATA 01 2024'!C57+'DATA 01 2024'!F57+'DATA 01 2024'!G57)/3</f>
        <v>1</v>
      </c>
    </row>
    <row r="58" spans="1:30" ht="15.75" customHeight="1" x14ac:dyDescent="0.2">
      <c r="A58" s="87" t="s">
        <v>152</v>
      </c>
      <c r="B58" s="114" t="s">
        <v>320</v>
      </c>
      <c r="C58" s="89">
        <v>45383</v>
      </c>
      <c r="D58" s="90" t="s">
        <v>291</v>
      </c>
      <c r="E58" s="115" t="s">
        <v>321</v>
      </c>
      <c r="F58" s="94"/>
      <c r="G58" s="88"/>
      <c r="H58" s="88"/>
      <c r="I58" s="88"/>
      <c r="J58" s="88"/>
      <c r="K58" s="93">
        <v>45622</v>
      </c>
      <c r="L58" s="88"/>
      <c r="M58" s="116">
        <f>('DATA 01 2024'!C58+'DATA 01 2024'!F58+'DATA 01 2024'!G58)/3</f>
        <v>0</v>
      </c>
    </row>
    <row r="59" spans="1:30" ht="15.75" customHeight="1" x14ac:dyDescent="0.2">
      <c r="A59" s="87" t="s">
        <v>152</v>
      </c>
      <c r="B59" s="115" t="s">
        <v>322</v>
      </c>
      <c r="C59" s="89">
        <v>45372</v>
      </c>
      <c r="D59" s="90" t="s">
        <v>154</v>
      </c>
      <c r="E59" s="115" t="s">
        <v>323</v>
      </c>
      <c r="F59" s="94">
        <v>45385</v>
      </c>
      <c r="G59" s="88" t="s">
        <v>17</v>
      </c>
      <c r="H59" s="88" t="s">
        <v>324</v>
      </c>
      <c r="I59" s="88" t="s">
        <v>19</v>
      </c>
      <c r="J59" s="88" t="s">
        <v>20</v>
      </c>
      <c r="K59" s="93"/>
      <c r="L59" s="88" t="s">
        <v>21</v>
      </c>
      <c r="M59" s="116">
        <f>('DATA 01 2024'!C59+'DATA 01 2024'!F59+'DATA 01 2024'!G59)/3</f>
        <v>1</v>
      </c>
    </row>
    <row r="60" spans="1:30" ht="15.75" customHeight="1" x14ac:dyDescent="0.2">
      <c r="A60" s="87" t="s">
        <v>152</v>
      </c>
      <c r="B60" s="115" t="s">
        <v>325</v>
      </c>
      <c r="C60" s="89">
        <v>45372</v>
      </c>
      <c r="D60" s="90" t="s">
        <v>154</v>
      </c>
      <c r="E60" s="115" t="s">
        <v>326</v>
      </c>
      <c r="F60" s="94">
        <v>45383</v>
      </c>
      <c r="G60" s="88" t="s">
        <v>17</v>
      </c>
      <c r="H60" s="88" t="s">
        <v>327</v>
      </c>
      <c r="I60" s="88" t="s">
        <v>19</v>
      </c>
      <c r="J60" s="88" t="s">
        <v>20</v>
      </c>
      <c r="K60" s="93"/>
      <c r="L60" s="88" t="s">
        <v>21</v>
      </c>
      <c r="M60" s="116">
        <f>('DATA 01 2024'!C60+'DATA 01 2024'!F60+'DATA 01 2024'!G60)/3</f>
        <v>1</v>
      </c>
    </row>
    <row r="61" spans="1:30" ht="15.75" customHeight="1" x14ac:dyDescent="0.2">
      <c r="A61" s="87" t="s">
        <v>152</v>
      </c>
      <c r="B61" s="115" t="s">
        <v>328</v>
      </c>
      <c r="C61" s="89">
        <v>45373</v>
      </c>
      <c r="D61" s="90" t="s">
        <v>154</v>
      </c>
      <c r="E61" s="115" t="s">
        <v>329</v>
      </c>
      <c r="F61" s="94">
        <v>45390</v>
      </c>
      <c r="G61" s="88" t="s">
        <v>17</v>
      </c>
      <c r="H61" s="88" t="s">
        <v>330</v>
      </c>
      <c r="I61" s="88" t="s">
        <v>19</v>
      </c>
      <c r="J61" s="88" t="s">
        <v>20</v>
      </c>
      <c r="K61" s="93"/>
      <c r="L61" s="88" t="s">
        <v>21</v>
      </c>
      <c r="M61" s="116">
        <f>('DATA 01 2024'!C61+'DATA 01 2024'!F61+'DATA 01 2024'!G61)/3</f>
        <v>1</v>
      </c>
    </row>
    <row r="62" spans="1:30" ht="15.75" customHeight="1" x14ac:dyDescent="0.2">
      <c r="A62" s="87" t="s">
        <v>152</v>
      </c>
      <c r="B62" s="115" t="s">
        <v>331</v>
      </c>
      <c r="C62" s="89">
        <v>45383</v>
      </c>
      <c r="D62" s="90" t="s">
        <v>154</v>
      </c>
      <c r="E62" s="115" t="s">
        <v>332</v>
      </c>
      <c r="F62" s="118">
        <v>45646</v>
      </c>
      <c r="G62" s="90" t="s">
        <v>17</v>
      </c>
      <c r="H62" s="90" t="s">
        <v>333</v>
      </c>
      <c r="I62" s="90" t="s">
        <v>19</v>
      </c>
      <c r="J62" s="90" t="s">
        <v>26</v>
      </c>
      <c r="K62" s="93">
        <v>45629</v>
      </c>
      <c r="L62" s="90" t="s">
        <v>174</v>
      </c>
      <c r="M62" s="116">
        <f>('DATA 01 2024'!C62+'DATA 01 2024'!F62+'DATA 01 2024'!G62)/3</f>
        <v>0.66666666666666663</v>
      </c>
    </row>
    <row r="63" spans="1:30" ht="15.75" customHeight="1" x14ac:dyDescent="0.2">
      <c r="A63" s="87" t="s">
        <v>152</v>
      </c>
      <c r="B63" s="115" t="s">
        <v>334</v>
      </c>
      <c r="C63" s="89">
        <v>45371</v>
      </c>
      <c r="D63" s="90" t="s">
        <v>154</v>
      </c>
      <c r="E63" s="115" t="s">
        <v>335</v>
      </c>
      <c r="F63" s="118">
        <v>45384</v>
      </c>
      <c r="G63" s="90" t="s">
        <v>30</v>
      </c>
      <c r="H63" s="90" t="s">
        <v>336</v>
      </c>
      <c r="I63" s="90" t="s">
        <v>19</v>
      </c>
      <c r="J63" s="90" t="s">
        <v>20</v>
      </c>
      <c r="K63" s="93"/>
      <c r="L63" s="90" t="s">
        <v>21</v>
      </c>
      <c r="M63" s="116">
        <f>('DATA 01 2024'!C63+'DATA 01 2024'!F63+'DATA 01 2024'!G63)/3</f>
        <v>0.91666666666666663</v>
      </c>
    </row>
    <row r="64" spans="1:30" ht="15.75" customHeight="1" x14ac:dyDescent="0.2">
      <c r="A64" s="87" t="s">
        <v>152</v>
      </c>
      <c r="B64" s="115" t="s">
        <v>337</v>
      </c>
      <c r="C64" s="89">
        <v>45371</v>
      </c>
      <c r="D64" s="90" t="s">
        <v>154</v>
      </c>
      <c r="E64" s="115" t="s">
        <v>338</v>
      </c>
      <c r="F64" s="94">
        <v>45387</v>
      </c>
      <c r="G64" s="88" t="s">
        <v>17</v>
      </c>
      <c r="H64" s="88" t="s">
        <v>339</v>
      </c>
      <c r="I64" s="88" t="s">
        <v>19</v>
      </c>
      <c r="J64" s="88" t="s">
        <v>20</v>
      </c>
      <c r="K64" s="93"/>
      <c r="L64" s="88" t="s">
        <v>21</v>
      </c>
      <c r="M64" s="116">
        <f>('DATA 01 2024'!C64+'DATA 01 2024'!F64+'DATA 01 2024'!G64)/3</f>
        <v>1</v>
      </c>
    </row>
    <row r="65" spans="1:13" ht="15.75" customHeight="1" x14ac:dyDescent="0.2">
      <c r="A65" s="87" t="s">
        <v>152</v>
      </c>
      <c r="B65" s="115" t="s">
        <v>340</v>
      </c>
      <c r="C65" s="89">
        <v>45371</v>
      </c>
      <c r="D65" s="90" t="s">
        <v>154</v>
      </c>
      <c r="E65" s="115" t="s">
        <v>341</v>
      </c>
      <c r="F65" s="94">
        <v>45397</v>
      </c>
      <c r="G65" s="88" t="s">
        <v>17</v>
      </c>
      <c r="H65" s="88" t="s">
        <v>342</v>
      </c>
      <c r="I65" s="88" t="s">
        <v>19</v>
      </c>
      <c r="J65" s="88" t="s">
        <v>20</v>
      </c>
      <c r="K65" s="93"/>
      <c r="L65" s="88"/>
      <c r="M65" s="116">
        <f>('DATA 01 2024'!C65+'DATA 01 2024'!F65+'DATA 01 2024'!G65)/3</f>
        <v>0.66666666666666663</v>
      </c>
    </row>
    <row r="66" spans="1:13" ht="15.75" customHeight="1" x14ac:dyDescent="0.2">
      <c r="A66" s="87" t="s">
        <v>152</v>
      </c>
      <c r="B66" s="115" t="s">
        <v>343</v>
      </c>
      <c r="C66" s="89">
        <v>45372</v>
      </c>
      <c r="D66" s="90" t="s">
        <v>154</v>
      </c>
      <c r="E66" s="115" t="s">
        <v>344</v>
      </c>
      <c r="F66" s="94">
        <v>45393</v>
      </c>
      <c r="G66" s="88" t="s">
        <v>17</v>
      </c>
      <c r="H66" s="88" t="s">
        <v>345</v>
      </c>
      <c r="I66" s="88" t="s">
        <v>19</v>
      </c>
      <c r="J66" s="88" t="s">
        <v>20</v>
      </c>
      <c r="K66" s="93"/>
      <c r="L66" s="88" t="s">
        <v>21</v>
      </c>
      <c r="M66" s="116">
        <f>('DATA 01 2024'!C66+'DATA 01 2024'!F66+'DATA 01 2024'!G66)/3</f>
        <v>1</v>
      </c>
    </row>
    <row r="67" spans="1:13" ht="15.75" customHeight="1" x14ac:dyDescent="0.2">
      <c r="A67" s="87" t="s">
        <v>152</v>
      </c>
      <c r="B67" s="115" t="s">
        <v>346</v>
      </c>
      <c r="C67" s="89">
        <v>45383</v>
      </c>
      <c r="D67" s="90" t="s">
        <v>291</v>
      </c>
      <c r="E67" s="115" t="s">
        <v>347</v>
      </c>
      <c r="F67" s="92"/>
      <c r="G67" s="88"/>
      <c r="H67" s="88"/>
      <c r="I67" s="88"/>
      <c r="J67" s="88"/>
      <c r="K67" s="93">
        <v>45623</v>
      </c>
      <c r="L67" s="88"/>
      <c r="M67" s="116">
        <f>('DATA 01 2024'!C67+'DATA 01 2024'!F67+'DATA 01 2024'!G67)/3</f>
        <v>0</v>
      </c>
    </row>
    <row r="68" spans="1:13" ht="15.75" customHeight="1" x14ac:dyDescent="0.2">
      <c r="A68" s="87" t="s">
        <v>152</v>
      </c>
      <c r="B68" s="115" t="s">
        <v>348</v>
      </c>
      <c r="C68" s="89">
        <v>45371</v>
      </c>
      <c r="D68" s="90" t="s">
        <v>154</v>
      </c>
      <c r="E68" s="115" t="s">
        <v>349</v>
      </c>
      <c r="F68" s="118">
        <v>45384</v>
      </c>
      <c r="G68" s="90" t="s">
        <v>17</v>
      </c>
      <c r="H68" s="90" t="s">
        <v>350</v>
      </c>
      <c r="I68" s="90" t="s">
        <v>19</v>
      </c>
      <c r="J68" s="90" t="s">
        <v>20</v>
      </c>
      <c r="K68" s="93"/>
      <c r="L68" s="90" t="s">
        <v>21</v>
      </c>
      <c r="M68" s="116">
        <f>('DATA 01 2024'!C68+'DATA 01 2024'!F68+'DATA 01 2024'!G68)/3</f>
        <v>1</v>
      </c>
    </row>
    <row r="69" spans="1:13" ht="15.75" customHeight="1" x14ac:dyDescent="0.2">
      <c r="A69" s="87" t="s">
        <v>152</v>
      </c>
      <c r="B69" s="115" t="s">
        <v>351</v>
      </c>
      <c r="C69" s="89">
        <v>45384</v>
      </c>
      <c r="D69" s="90" t="s">
        <v>35</v>
      </c>
      <c r="E69" s="115" t="s">
        <v>352</v>
      </c>
      <c r="F69" s="92"/>
      <c r="G69" s="88"/>
      <c r="H69" s="88"/>
      <c r="I69" s="88"/>
      <c r="J69" s="88"/>
      <c r="K69" s="93">
        <v>45623</v>
      </c>
      <c r="L69" s="88"/>
      <c r="M69" s="116">
        <f>('DATA 01 2024'!C69+'DATA 01 2024'!F69+'DATA 01 2024'!G69)/3</f>
        <v>0</v>
      </c>
    </row>
    <row r="70" spans="1:13" ht="15.75" customHeight="1" x14ac:dyDescent="0.2">
      <c r="A70" s="87" t="s">
        <v>152</v>
      </c>
      <c r="B70" s="114" t="s">
        <v>353</v>
      </c>
      <c r="C70" s="89">
        <v>45373</v>
      </c>
      <c r="D70" s="90" t="s">
        <v>154</v>
      </c>
      <c r="E70" s="115" t="s">
        <v>354</v>
      </c>
      <c r="F70" s="94">
        <v>45394</v>
      </c>
      <c r="G70" s="88" t="s">
        <v>17</v>
      </c>
      <c r="H70" s="88" t="s">
        <v>355</v>
      </c>
      <c r="I70" s="88" t="s">
        <v>19</v>
      </c>
      <c r="J70" s="88" t="s">
        <v>20</v>
      </c>
      <c r="K70" s="93"/>
      <c r="L70" s="88" t="s">
        <v>21</v>
      </c>
      <c r="M70" s="116">
        <f>('DATA 01 2024'!C70+'DATA 01 2024'!F70+'DATA 01 2024'!G70)/3</f>
        <v>1</v>
      </c>
    </row>
    <row r="71" spans="1:13" ht="15.75" customHeight="1" x14ac:dyDescent="0.2">
      <c r="A71" s="87" t="s">
        <v>152</v>
      </c>
      <c r="B71" s="115" t="s">
        <v>356</v>
      </c>
      <c r="C71" s="89">
        <v>45383</v>
      </c>
      <c r="D71" s="90" t="s">
        <v>154</v>
      </c>
      <c r="E71" s="115" t="s">
        <v>357</v>
      </c>
      <c r="F71" s="92">
        <v>45404</v>
      </c>
      <c r="G71" s="88" t="s">
        <v>17</v>
      </c>
      <c r="H71" s="88" t="s">
        <v>358</v>
      </c>
      <c r="I71" s="88" t="s">
        <v>19</v>
      </c>
      <c r="J71" s="88" t="s">
        <v>20</v>
      </c>
      <c r="K71" s="93"/>
      <c r="L71" s="88" t="s">
        <v>21</v>
      </c>
      <c r="M71" s="116">
        <f>('DATA 01 2024'!C71+'DATA 01 2024'!F71+'DATA 01 2024'!G71)/3</f>
        <v>1</v>
      </c>
    </row>
    <row r="72" spans="1:13" ht="15.75" customHeight="1" x14ac:dyDescent="0.2">
      <c r="A72" s="87" t="s">
        <v>152</v>
      </c>
      <c r="B72" s="114" t="s">
        <v>359</v>
      </c>
      <c r="C72" s="89">
        <v>45372</v>
      </c>
      <c r="D72" s="90" t="s">
        <v>154</v>
      </c>
      <c r="E72" s="115" t="s">
        <v>360</v>
      </c>
      <c r="F72" s="94">
        <v>45646</v>
      </c>
      <c r="G72" s="88" t="s">
        <v>17</v>
      </c>
      <c r="H72" s="88" t="s">
        <v>361</v>
      </c>
      <c r="I72" s="88" t="s">
        <v>19</v>
      </c>
      <c r="J72" s="88" t="s">
        <v>26</v>
      </c>
      <c r="K72" s="93">
        <v>45629</v>
      </c>
      <c r="L72" s="88" t="s">
        <v>21</v>
      </c>
      <c r="M72" s="116">
        <f>('DATA 01 2024'!C72+'DATA 01 2024'!F72+'DATA 01 2024'!G72)/3</f>
        <v>0.83333333333333337</v>
      </c>
    </row>
    <row r="73" spans="1:13" ht="15.75" customHeight="1" x14ac:dyDescent="0.2">
      <c r="A73" s="87" t="s">
        <v>152</v>
      </c>
      <c r="B73" s="115" t="s">
        <v>362</v>
      </c>
      <c r="C73" s="89">
        <v>45371</v>
      </c>
      <c r="D73" s="90" t="s">
        <v>154</v>
      </c>
      <c r="E73" s="115" t="s">
        <v>363</v>
      </c>
      <c r="F73" s="94">
        <v>45392</v>
      </c>
      <c r="G73" s="88" t="s">
        <v>17</v>
      </c>
      <c r="H73" s="88" t="s">
        <v>364</v>
      </c>
      <c r="I73" s="88" t="s">
        <v>19</v>
      </c>
      <c r="J73" s="88" t="s">
        <v>20</v>
      </c>
      <c r="K73" s="93"/>
      <c r="L73" s="88"/>
      <c r="M73" s="116">
        <f>('DATA 01 2024'!C73+'DATA 01 2024'!F73+'DATA 01 2024'!G73)/3</f>
        <v>0.66666666666666663</v>
      </c>
    </row>
    <row r="74" spans="1:13" ht="15.75" customHeight="1" x14ac:dyDescent="0.2">
      <c r="A74" s="87" t="s">
        <v>152</v>
      </c>
      <c r="B74" s="114" t="s">
        <v>365</v>
      </c>
      <c r="C74" s="89">
        <v>45371</v>
      </c>
      <c r="D74" s="90" t="s">
        <v>154</v>
      </c>
      <c r="E74" s="115" t="s">
        <v>366</v>
      </c>
      <c r="F74" s="94">
        <v>45394</v>
      </c>
      <c r="G74" s="88" t="s">
        <v>17</v>
      </c>
      <c r="H74" s="88" t="s">
        <v>367</v>
      </c>
      <c r="I74" s="88" t="s">
        <v>19</v>
      </c>
      <c r="J74" s="88" t="s">
        <v>20</v>
      </c>
      <c r="K74" s="93"/>
      <c r="L74" s="88" t="s">
        <v>174</v>
      </c>
      <c r="M74" s="116">
        <f>('DATA 01 2024'!C74+'DATA 01 2024'!F74+'DATA 01 2024'!G74)/3</f>
        <v>0.83333333333333337</v>
      </c>
    </row>
    <row r="75" spans="1:13" ht="15.75" customHeight="1" x14ac:dyDescent="0.2">
      <c r="A75" s="87" t="s">
        <v>152</v>
      </c>
      <c r="B75" s="115" t="s">
        <v>368</v>
      </c>
      <c r="C75" s="89">
        <v>45383</v>
      </c>
      <c r="D75" s="90" t="s">
        <v>291</v>
      </c>
      <c r="E75" s="115" t="s">
        <v>369</v>
      </c>
      <c r="F75" s="92"/>
      <c r="G75" s="88"/>
      <c r="H75" s="88"/>
      <c r="I75" s="88"/>
      <c r="J75" s="88"/>
      <c r="K75" s="93">
        <v>45623</v>
      </c>
      <c r="L75" s="88"/>
      <c r="M75" s="116">
        <f>('DATA 01 2024'!C75+'DATA 01 2024'!F75+'DATA 01 2024'!G75)/3</f>
        <v>0</v>
      </c>
    </row>
    <row r="76" spans="1:13" ht="15.75" customHeight="1" x14ac:dyDescent="0.2">
      <c r="A76" s="87" t="s">
        <v>152</v>
      </c>
      <c r="B76" s="114" t="s">
        <v>370</v>
      </c>
      <c r="C76" s="89">
        <v>45383</v>
      </c>
      <c r="D76" s="90" t="s">
        <v>291</v>
      </c>
      <c r="E76" s="115" t="s">
        <v>371</v>
      </c>
      <c r="F76" s="94">
        <v>45401</v>
      </c>
      <c r="G76" s="88" t="s">
        <v>17</v>
      </c>
      <c r="H76" s="88" t="s">
        <v>372</v>
      </c>
      <c r="I76" s="88" t="s">
        <v>19</v>
      </c>
      <c r="J76" s="88" t="s">
        <v>20</v>
      </c>
      <c r="K76" s="93"/>
      <c r="L76" s="88" t="s">
        <v>21</v>
      </c>
      <c r="M76" s="116">
        <f>('DATA 01 2024'!C76+'DATA 01 2024'!F76+'DATA 01 2024'!G76)/3</f>
        <v>1</v>
      </c>
    </row>
    <row r="77" spans="1:13" ht="15.75" customHeight="1" x14ac:dyDescent="0.2">
      <c r="A77" s="87" t="s">
        <v>152</v>
      </c>
      <c r="B77" s="115" t="s">
        <v>373</v>
      </c>
      <c r="C77" s="89">
        <v>45383</v>
      </c>
      <c r="D77" s="90" t="s">
        <v>291</v>
      </c>
      <c r="E77" s="115" t="s">
        <v>374</v>
      </c>
      <c r="F77" s="94"/>
      <c r="G77" s="88"/>
      <c r="H77" s="88"/>
      <c r="I77" s="88"/>
      <c r="J77" s="88"/>
      <c r="K77" s="93">
        <v>45623</v>
      </c>
      <c r="L77" s="88"/>
      <c r="M77" s="116">
        <f>('DATA 01 2024'!C77+'DATA 01 2024'!F77+'DATA 01 2024'!G77)/3</f>
        <v>0</v>
      </c>
    </row>
    <row r="78" spans="1:13" ht="15.75" customHeight="1" x14ac:dyDescent="0.2">
      <c r="A78" s="87" t="s">
        <v>152</v>
      </c>
      <c r="B78" s="114" t="s">
        <v>375</v>
      </c>
      <c r="C78" s="89">
        <v>45383</v>
      </c>
      <c r="D78" s="90" t="s">
        <v>291</v>
      </c>
      <c r="E78" s="115" t="s">
        <v>376</v>
      </c>
      <c r="F78" s="94">
        <v>45415</v>
      </c>
      <c r="G78" s="88" t="s">
        <v>17</v>
      </c>
      <c r="H78" s="88" t="s">
        <v>377</v>
      </c>
      <c r="I78" s="88" t="s">
        <v>19</v>
      </c>
      <c r="J78" s="88" t="s">
        <v>26</v>
      </c>
      <c r="K78" s="93"/>
      <c r="L78" s="88"/>
      <c r="M78" s="116">
        <f>('DATA 01 2024'!C78+'DATA 01 2024'!F78+'DATA 01 2024'!G78)/3</f>
        <v>0.5</v>
      </c>
    </row>
    <row r="79" spans="1:13" ht="15.75" customHeight="1" x14ac:dyDescent="0.2">
      <c r="A79" s="87" t="s">
        <v>152</v>
      </c>
      <c r="B79" s="115" t="s">
        <v>378</v>
      </c>
      <c r="C79" s="89">
        <v>45371</v>
      </c>
      <c r="D79" s="90" t="s">
        <v>291</v>
      </c>
      <c r="E79" s="115" t="s">
        <v>379</v>
      </c>
      <c r="F79" s="94">
        <v>45625</v>
      </c>
      <c r="G79" s="88" t="s">
        <v>17</v>
      </c>
      <c r="H79" s="88" t="s">
        <v>380</v>
      </c>
      <c r="I79" s="88" t="s">
        <v>19</v>
      </c>
      <c r="J79" s="88" t="s">
        <v>26</v>
      </c>
      <c r="K79" s="93">
        <v>45623</v>
      </c>
      <c r="L79" s="88"/>
      <c r="M79" s="116">
        <f>('DATA 01 2024'!C79+'DATA 01 2024'!F79+'DATA 01 2024'!G79)/3</f>
        <v>0.5</v>
      </c>
    </row>
    <row r="80" spans="1:13" ht="15.75" customHeight="1" x14ac:dyDescent="0.2">
      <c r="A80" s="87" t="s">
        <v>152</v>
      </c>
      <c r="B80" s="114" t="s">
        <v>381</v>
      </c>
      <c r="C80" s="89">
        <v>45383</v>
      </c>
      <c r="D80" s="90" t="s">
        <v>291</v>
      </c>
      <c r="E80" s="115" t="s">
        <v>382</v>
      </c>
      <c r="F80" s="92"/>
      <c r="G80" s="88"/>
      <c r="H80" s="88"/>
      <c r="I80" s="88"/>
      <c r="J80" s="88"/>
      <c r="K80" s="93">
        <v>45623</v>
      </c>
      <c r="L80" s="88"/>
      <c r="M80" s="116">
        <f>('DATA 01 2024'!C80+'DATA 01 2024'!F80+'DATA 01 2024'!G80)/3</f>
        <v>0</v>
      </c>
    </row>
    <row r="81" spans="1:13" ht="15.75" customHeight="1" x14ac:dyDescent="0.2">
      <c r="A81" s="87" t="s">
        <v>152</v>
      </c>
      <c r="B81" s="115" t="s">
        <v>383</v>
      </c>
      <c r="C81" s="89">
        <v>45383</v>
      </c>
      <c r="D81" s="90" t="s">
        <v>291</v>
      </c>
      <c r="E81" s="115" t="s">
        <v>384</v>
      </c>
      <c r="F81" s="94">
        <v>45405</v>
      </c>
      <c r="G81" s="88" t="s">
        <v>17</v>
      </c>
      <c r="H81" s="88" t="s">
        <v>385</v>
      </c>
      <c r="I81" s="88" t="s">
        <v>19</v>
      </c>
      <c r="J81" s="88" t="s">
        <v>20</v>
      </c>
      <c r="K81" s="93"/>
      <c r="L81" s="88" t="s">
        <v>174</v>
      </c>
      <c r="M81" s="116">
        <f>('DATA 01 2024'!C81+'DATA 01 2024'!F81+'DATA 01 2024'!G81)/3</f>
        <v>0.83333333333333337</v>
      </c>
    </row>
    <row r="82" spans="1:13" ht="15.75" customHeight="1" x14ac:dyDescent="0.2">
      <c r="A82" s="87" t="s">
        <v>152</v>
      </c>
      <c r="B82" s="115" t="s">
        <v>386</v>
      </c>
      <c r="C82" s="89">
        <v>45383</v>
      </c>
      <c r="D82" s="90" t="s">
        <v>291</v>
      </c>
      <c r="E82" s="115" t="s">
        <v>387</v>
      </c>
      <c r="F82" s="94">
        <v>45393</v>
      </c>
      <c r="G82" s="88" t="s">
        <v>17</v>
      </c>
      <c r="H82" s="88" t="s">
        <v>388</v>
      </c>
      <c r="I82" s="88" t="s">
        <v>19</v>
      </c>
      <c r="J82" s="88" t="s">
        <v>20</v>
      </c>
      <c r="K82" s="93">
        <v>45623</v>
      </c>
      <c r="L82" s="88" t="s">
        <v>21</v>
      </c>
      <c r="M82" s="116">
        <f>('DATA 01 2024'!C82+'DATA 01 2024'!F82+'DATA 01 2024'!G82)/3</f>
        <v>1</v>
      </c>
    </row>
    <row r="83" spans="1:13" ht="15.75" customHeight="1" x14ac:dyDescent="0.2">
      <c r="A83" s="87" t="s">
        <v>152</v>
      </c>
      <c r="B83" s="115" t="s">
        <v>389</v>
      </c>
      <c r="C83" s="89">
        <v>45383</v>
      </c>
      <c r="D83" s="90" t="s">
        <v>291</v>
      </c>
      <c r="E83" s="115" t="s">
        <v>390</v>
      </c>
      <c r="F83" s="92"/>
      <c r="G83" s="88"/>
      <c r="H83" s="88"/>
      <c r="I83" s="88"/>
      <c r="J83" s="88"/>
      <c r="K83" s="93">
        <v>45623</v>
      </c>
      <c r="L83" s="88"/>
      <c r="M83" s="116">
        <f>('DATA 01 2024'!C83+'DATA 01 2024'!F83+'DATA 01 2024'!G83)/3</f>
        <v>0</v>
      </c>
    </row>
    <row r="84" spans="1:13" ht="15.75" customHeight="1" x14ac:dyDescent="0.2">
      <c r="A84" s="87" t="s">
        <v>152</v>
      </c>
      <c r="B84" s="114" t="s">
        <v>391</v>
      </c>
      <c r="C84" s="89">
        <v>45383</v>
      </c>
      <c r="D84" s="90" t="s">
        <v>291</v>
      </c>
      <c r="E84" s="115" t="s">
        <v>392</v>
      </c>
      <c r="F84" s="94">
        <v>45665</v>
      </c>
      <c r="G84" s="88" t="s">
        <v>17</v>
      </c>
      <c r="H84" s="88" t="s">
        <v>393</v>
      </c>
      <c r="I84" s="88" t="s">
        <v>19</v>
      </c>
      <c r="J84" s="88" t="s">
        <v>26</v>
      </c>
      <c r="K84" s="93">
        <v>45623</v>
      </c>
      <c r="L84" s="88" t="s">
        <v>21</v>
      </c>
      <c r="M84" s="116">
        <f>('DATA 01 2024'!C84+'DATA 01 2024'!F84+'DATA 01 2024'!G84)/3</f>
        <v>0.83333333333333337</v>
      </c>
    </row>
    <row r="85" spans="1:13" ht="15.75" customHeight="1" x14ac:dyDescent="0.2">
      <c r="A85" s="87" t="s">
        <v>152</v>
      </c>
      <c r="B85" s="115" t="s">
        <v>394</v>
      </c>
      <c r="C85" s="89">
        <v>45371</v>
      </c>
      <c r="D85" s="90" t="s">
        <v>35</v>
      </c>
      <c r="E85" s="115" t="s">
        <v>395</v>
      </c>
      <c r="F85" s="92"/>
      <c r="G85" s="88"/>
      <c r="H85" s="88"/>
      <c r="I85" s="88"/>
      <c r="J85" s="88"/>
      <c r="K85" s="93">
        <v>45623</v>
      </c>
      <c r="L85" s="88"/>
      <c r="M85" s="116">
        <f>('DATA 01 2024'!C85+'DATA 01 2024'!F85+'DATA 01 2024'!G85)/3</f>
        <v>0</v>
      </c>
    </row>
    <row r="86" spans="1:13" ht="15.75" customHeight="1" x14ac:dyDescent="0.2">
      <c r="A86" s="87" t="s">
        <v>152</v>
      </c>
      <c r="B86" s="114" t="s">
        <v>396</v>
      </c>
      <c r="C86" s="89">
        <v>45372</v>
      </c>
      <c r="D86" s="90" t="s">
        <v>154</v>
      </c>
      <c r="E86" s="115" t="s">
        <v>397</v>
      </c>
      <c r="F86" s="94">
        <v>45414</v>
      </c>
      <c r="G86" s="88" t="s">
        <v>17</v>
      </c>
      <c r="H86" s="88" t="s">
        <v>398</v>
      </c>
      <c r="I86" s="88" t="s">
        <v>19</v>
      </c>
      <c r="J86" s="88" t="s">
        <v>26</v>
      </c>
      <c r="K86" s="88"/>
      <c r="L86" s="88" t="s">
        <v>174</v>
      </c>
      <c r="M86" s="116">
        <f>('DATA 01 2024'!C86+'DATA 01 2024'!F86+'DATA 01 2024'!G86)/3</f>
        <v>0.66666666666666663</v>
      </c>
    </row>
    <row r="87" spans="1:13" ht="15.75" customHeight="1" x14ac:dyDescent="0.2">
      <c r="A87" s="87" t="s">
        <v>152</v>
      </c>
      <c r="B87" s="115" t="s">
        <v>399</v>
      </c>
      <c r="C87" s="89">
        <v>45383</v>
      </c>
      <c r="D87" s="90" t="s">
        <v>154</v>
      </c>
      <c r="E87" s="115" t="s">
        <v>400</v>
      </c>
      <c r="F87" s="94">
        <v>45397</v>
      </c>
      <c r="G87" s="86" t="s">
        <v>17</v>
      </c>
      <c r="H87" s="88" t="s">
        <v>401</v>
      </c>
      <c r="I87" s="88" t="s">
        <v>19</v>
      </c>
      <c r="J87" s="88" t="s">
        <v>20</v>
      </c>
      <c r="K87" s="88"/>
      <c r="L87" s="88"/>
      <c r="M87" s="116">
        <f>('DATA 01 2024'!C87+'DATA 01 2024'!F87+'DATA 01 2024'!G87)/3</f>
        <v>0.66666666666666663</v>
      </c>
    </row>
    <row r="88" spans="1:13" ht="15.75" customHeight="1" x14ac:dyDescent="0.2">
      <c r="A88" s="87" t="s">
        <v>152</v>
      </c>
      <c r="B88" s="114" t="s">
        <v>402</v>
      </c>
      <c r="C88" s="89">
        <v>45371</v>
      </c>
      <c r="D88" s="90" t="s">
        <v>154</v>
      </c>
      <c r="E88" s="115" t="s">
        <v>403</v>
      </c>
      <c r="F88" s="94">
        <v>45421</v>
      </c>
      <c r="G88" s="88" t="s">
        <v>17</v>
      </c>
      <c r="H88" s="88" t="s">
        <v>404</v>
      </c>
      <c r="I88" s="88" t="s">
        <v>19</v>
      </c>
      <c r="J88" s="88" t="s">
        <v>26</v>
      </c>
      <c r="K88" s="27"/>
      <c r="L88" s="88" t="s">
        <v>21</v>
      </c>
      <c r="M88" s="116">
        <f>('DATA 01 2024'!C88+'DATA 01 2024'!F88+'DATA 01 2024'!G88)/3</f>
        <v>0.83333333333333337</v>
      </c>
    </row>
    <row r="89" spans="1:13" ht="15.75" customHeight="1" x14ac:dyDescent="0.2">
      <c r="A89" s="87" t="s">
        <v>152</v>
      </c>
      <c r="B89" s="115" t="s">
        <v>405</v>
      </c>
      <c r="C89" s="89">
        <v>45372</v>
      </c>
      <c r="D89" s="90" t="s">
        <v>154</v>
      </c>
      <c r="E89" s="115" t="s">
        <v>406</v>
      </c>
      <c r="F89" s="94">
        <v>45392</v>
      </c>
      <c r="G89" s="88" t="s">
        <v>17</v>
      </c>
      <c r="H89" s="88" t="s">
        <v>407</v>
      </c>
      <c r="I89" s="88" t="s">
        <v>19</v>
      </c>
      <c r="J89" s="88" t="s">
        <v>20</v>
      </c>
      <c r="K89" s="88"/>
      <c r="L89" s="88" t="s">
        <v>21</v>
      </c>
      <c r="M89" s="116">
        <f>('DATA 01 2024'!C89+'DATA 01 2024'!F89+'DATA 01 2024'!G89)/3</f>
        <v>1</v>
      </c>
    </row>
    <row r="90" spans="1:13" ht="15.75" customHeight="1" x14ac:dyDescent="0.2">
      <c r="A90" s="87" t="s">
        <v>152</v>
      </c>
      <c r="B90" s="115" t="s">
        <v>408</v>
      </c>
      <c r="C90" s="89">
        <v>45383</v>
      </c>
      <c r="D90" s="90" t="s">
        <v>154</v>
      </c>
      <c r="E90" s="115" t="s">
        <v>409</v>
      </c>
      <c r="F90" s="94">
        <v>45397</v>
      </c>
      <c r="G90" s="88" t="s">
        <v>17</v>
      </c>
      <c r="H90" s="88" t="s">
        <v>410</v>
      </c>
      <c r="I90" s="88" t="s">
        <v>19</v>
      </c>
      <c r="J90" s="88" t="s">
        <v>20</v>
      </c>
      <c r="K90" s="88"/>
      <c r="L90" s="88" t="s">
        <v>21</v>
      </c>
      <c r="M90" s="116">
        <f>('DATA 01 2024'!C90+'DATA 01 2024'!F90+'DATA 01 2024'!G90)/3</f>
        <v>1</v>
      </c>
    </row>
    <row r="91" spans="1:13" ht="15.75" customHeight="1" x14ac:dyDescent="0.2">
      <c r="A91" s="87" t="s">
        <v>152</v>
      </c>
      <c r="B91" s="115" t="s">
        <v>411</v>
      </c>
      <c r="C91" s="89">
        <v>45373</v>
      </c>
      <c r="D91" s="90" t="s">
        <v>154</v>
      </c>
      <c r="E91" s="115" t="s">
        <v>412</v>
      </c>
      <c r="F91" s="94">
        <v>45674</v>
      </c>
      <c r="G91" s="88" t="s">
        <v>17</v>
      </c>
      <c r="H91" s="88" t="s">
        <v>194</v>
      </c>
      <c r="I91" s="88" t="s">
        <v>19</v>
      </c>
      <c r="J91" s="88" t="s">
        <v>26</v>
      </c>
      <c r="K91" s="93">
        <v>45666</v>
      </c>
      <c r="L91" s="88" t="s">
        <v>21</v>
      </c>
      <c r="M91" s="116">
        <f>('DATA 01 2024'!C91+'DATA 01 2024'!F91+'DATA 01 2024'!G91)/3</f>
        <v>0.83333333333333337</v>
      </c>
    </row>
    <row r="92" spans="1:13" ht="15.75" customHeight="1" x14ac:dyDescent="0.2">
      <c r="A92" s="87" t="s">
        <v>152</v>
      </c>
      <c r="B92" s="115" t="s">
        <v>413</v>
      </c>
      <c r="C92" s="89">
        <v>45373</v>
      </c>
      <c r="D92" s="90" t="s">
        <v>154</v>
      </c>
      <c r="E92" s="115" t="s">
        <v>414</v>
      </c>
      <c r="F92" s="94">
        <v>45393</v>
      </c>
      <c r="G92" s="88" t="s">
        <v>17</v>
      </c>
      <c r="H92" s="88" t="s">
        <v>415</v>
      </c>
      <c r="I92" s="88" t="s">
        <v>19</v>
      </c>
      <c r="J92" s="88" t="s">
        <v>20</v>
      </c>
      <c r="K92" s="88"/>
      <c r="L92" s="88" t="s">
        <v>21</v>
      </c>
      <c r="M92" s="116">
        <f>('DATA 01 2024'!C92+'DATA 01 2024'!F92+'DATA 01 2024'!G92)/3</f>
        <v>1</v>
      </c>
    </row>
    <row r="93" spans="1:13" ht="15.75" customHeight="1" x14ac:dyDescent="0.2">
      <c r="A93" s="87" t="s">
        <v>152</v>
      </c>
      <c r="B93" s="88" t="s">
        <v>416</v>
      </c>
      <c r="C93" s="89">
        <v>45383</v>
      </c>
      <c r="D93" s="90" t="s">
        <v>35</v>
      </c>
      <c r="E93" s="91" t="s">
        <v>417</v>
      </c>
      <c r="F93" s="88"/>
      <c r="G93" s="88"/>
      <c r="H93" s="88"/>
      <c r="I93" s="88"/>
      <c r="J93" s="88"/>
      <c r="K93" s="93">
        <v>45624</v>
      </c>
      <c r="L93" s="88"/>
      <c r="M93" s="116">
        <f>('DATA 01 2024'!C93+'DATA 01 2024'!F93+'DATA 01 2024'!G93)/3</f>
        <v>0</v>
      </c>
    </row>
    <row r="94" spans="1:13" ht="15.75" customHeight="1" x14ac:dyDescent="0.2">
      <c r="A94" s="87" t="s">
        <v>152</v>
      </c>
      <c r="B94" s="88" t="s">
        <v>418</v>
      </c>
      <c r="C94" s="89">
        <v>45383</v>
      </c>
      <c r="D94" s="90" t="s">
        <v>35</v>
      </c>
      <c r="E94" s="91" t="s">
        <v>419</v>
      </c>
      <c r="F94" s="88"/>
      <c r="G94" s="88"/>
      <c r="H94" s="88"/>
      <c r="I94" s="88"/>
      <c r="J94" s="88"/>
      <c r="K94" s="93">
        <v>45624</v>
      </c>
      <c r="L94" s="88"/>
      <c r="M94" s="116">
        <f>('DATA 01 2024'!C94+'DATA 01 2024'!F94+'DATA 01 2024'!G94)/3</f>
        <v>0</v>
      </c>
    </row>
    <row r="95" spans="1:13" ht="15.75" customHeight="1" x14ac:dyDescent="0.2">
      <c r="A95" s="87" t="s">
        <v>152</v>
      </c>
      <c r="B95" s="88" t="s">
        <v>420</v>
      </c>
      <c r="C95" s="89">
        <v>45383</v>
      </c>
      <c r="D95" s="90" t="s">
        <v>35</v>
      </c>
      <c r="E95" s="91" t="s">
        <v>421</v>
      </c>
      <c r="F95" s="88"/>
      <c r="G95" s="88"/>
      <c r="H95" s="88"/>
      <c r="I95" s="88"/>
      <c r="J95" s="88"/>
      <c r="K95" s="93">
        <v>45624</v>
      </c>
      <c r="L95" s="88"/>
      <c r="M95" s="116">
        <f>('DATA 01 2024'!C95+'DATA 01 2024'!F95+'DATA 01 2024'!G95)/3</f>
        <v>0</v>
      </c>
    </row>
    <row r="96" spans="1:13" ht="15.75" customHeight="1" x14ac:dyDescent="0.2">
      <c r="A96" s="87" t="s">
        <v>152</v>
      </c>
      <c r="B96" s="88" t="s">
        <v>422</v>
      </c>
      <c r="C96" s="89">
        <v>45383</v>
      </c>
      <c r="D96" s="90" t="s">
        <v>35</v>
      </c>
      <c r="E96" s="91" t="s">
        <v>423</v>
      </c>
      <c r="F96" s="88"/>
      <c r="G96" s="88"/>
      <c r="H96" s="88"/>
      <c r="I96" s="88"/>
      <c r="J96" s="88"/>
      <c r="K96" s="93">
        <v>45624</v>
      </c>
      <c r="L96" s="88"/>
      <c r="M96" s="116">
        <f>('DATA 01 2024'!C96+'DATA 01 2024'!F96+'DATA 01 2024'!G96)/3</f>
        <v>0</v>
      </c>
    </row>
    <row r="97" spans="1:13" ht="15.75" customHeight="1" x14ac:dyDescent="0.2">
      <c r="A97" s="87" t="s">
        <v>152</v>
      </c>
      <c r="B97" s="88" t="s">
        <v>424</v>
      </c>
      <c r="C97" s="89">
        <v>45383</v>
      </c>
      <c r="D97" s="90" t="s">
        <v>35</v>
      </c>
      <c r="E97" s="91" t="s">
        <v>425</v>
      </c>
      <c r="F97" s="88"/>
      <c r="G97" s="88"/>
      <c r="H97" s="88"/>
      <c r="I97" s="88"/>
      <c r="J97" s="88"/>
      <c r="K97" s="93">
        <v>45624</v>
      </c>
      <c r="L97" s="88"/>
      <c r="M97" s="116">
        <f>('DATA 01 2024'!C97+'DATA 01 2024'!F97+'DATA 01 2024'!G97)/3</f>
        <v>0</v>
      </c>
    </row>
    <row r="98" spans="1:13" ht="15.75" customHeight="1" x14ac:dyDescent="0.2">
      <c r="A98" s="87" t="s">
        <v>152</v>
      </c>
      <c r="B98" s="88" t="s">
        <v>426</v>
      </c>
      <c r="C98" s="89">
        <v>45383</v>
      </c>
      <c r="D98" s="90" t="s">
        <v>35</v>
      </c>
      <c r="E98" s="91" t="s">
        <v>427</v>
      </c>
      <c r="F98" s="88"/>
      <c r="G98" s="88"/>
      <c r="H98" s="88"/>
      <c r="I98" s="88"/>
      <c r="J98" s="88"/>
      <c r="K98" s="93">
        <v>45624</v>
      </c>
      <c r="L98" s="88"/>
      <c r="M98" s="116">
        <f>('DATA 01 2024'!C98+'DATA 01 2024'!F98+'DATA 01 2024'!G98)/3</f>
        <v>0</v>
      </c>
    </row>
    <row r="99" spans="1:13" ht="15.75" customHeight="1" x14ac:dyDescent="0.2">
      <c r="A99" s="87" t="s">
        <v>152</v>
      </c>
      <c r="B99" s="88" t="s">
        <v>428</v>
      </c>
      <c r="C99" s="89">
        <v>45383</v>
      </c>
      <c r="D99" s="90" t="s">
        <v>35</v>
      </c>
      <c r="E99" s="91" t="s">
        <v>429</v>
      </c>
      <c r="F99" s="88"/>
      <c r="G99" s="88"/>
      <c r="H99" s="88"/>
      <c r="I99" s="88"/>
      <c r="J99" s="88"/>
      <c r="K99" s="93">
        <v>45624</v>
      </c>
      <c r="L99" s="88"/>
      <c r="M99" s="116">
        <f>('DATA 01 2024'!C99+'DATA 01 2024'!F99+'DATA 01 2024'!G99)/3</f>
        <v>0</v>
      </c>
    </row>
    <row r="100" spans="1:13" ht="15.75" customHeight="1" x14ac:dyDescent="0.2">
      <c r="A100" s="87" t="s">
        <v>152</v>
      </c>
      <c r="B100" s="88" t="s">
        <v>430</v>
      </c>
      <c r="C100" s="89">
        <v>45383</v>
      </c>
      <c r="D100" s="90" t="s">
        <v>35</v>
      </c>
      <c r="E100" s="91" t="s">
        <v>431</v>
      </c>
      <c r="F100" s="88"/>
      <c r="G100" s="88"/>
      <c r="H100" s="88"/>
      <c r="I100" s="88"/>
      <c r="J100" s="88"/>
      <c r="K100" s="93">
        <v>45624</v>
      </c>
      <c r="L100" s="88"/>
      <c r="M100" s="116">
        <f>('DATA 01 2024'!C100+'DATA 01 2024'!F100+'DATA 01 2024'!G100)/3</f>
        <v>0</v>
      </c>
    </row>
    <row r="101" spans="1:13" ht="15.75" customHeight="1" x14ac:dyDescent="0.2">
      <c r="A101" s="87" t="s">
        <v>152</v>
      </c>
      <c r="B101" s="88" t="s">
        <v>432</v>
      </c>
      <c r="C101" s="89">
        <v>45383</v>
      </c>
      <c r="D101" s="90" t="s">
        <v>35</v>
      </c>
      <c r="E101" s="91" t="s">
        <v>433</v>
      </c>
      <c r="F101" s="93">
        <v>45474</v>
      </c>
      <c r="G101" s="88" t="s">
        <v>17</v>
      </c>
      <c r="H101" s="88" t="s">
        <v>434</v>
      </c>
      <c r="I101" s="88" t="s">
        <v>32</v>
      </c>
      <c r="J101" s="88" t="s">
        <v>20</v>
      </c>
      <c r="K101" s="88"/>
      <c r="L101" s="88"/>
      <c r="M101" s="116">
        <f>('DATA 01 2024'!C101+'DATA 01 2024'!F101+'DATA 01 2024'!G101)/3</f>
        <v>0.5</v>
      </c>
    </row>
    <row r="102" spans="1:13" ht="15.75" customHeight="1" x14ac:dyDescent="0.2">
      <c r="A102" s="87" t="s">
        <v>152</v>
      </c>
      <c r="B102" s="88" t="s">
        <v>435</v>
      </c>
      <c r="C102" s="89">
        <v>45383</v>
      </c>
      <c r="D102" s="90" t="s">
        <v>35</v>
      </c>
      <c r="E102" s="91" t="s">
        <v>436</v>
      </c>
      <c r="F102" s="94">
        <v>45665</v>
      </c>
      <c r="G102" s="88" t="s">
        <v>17</v>
      </c>
      <c r="H102" s="88" t="s">
        <v>437</v>
      </c>
      <c r="I102" s="88" t="s">
        <v>19</v>
      </c>
      <c r="J102" s="88" t="s">
        <v>26</v>
      </c>
      <c r="K102" s="88"/>
      <c r="L102" s="88" t="s">
        <v>33</v>
      </c>
      <c r="M102" s="116">
        <f>('DATA 01 2024'!C102+'DATA 01 2024'!F102+'DATA 01 2024'!G102)/3</f>
        <v>0.5</v>
      </c>
    </row>
    <row r="103" spans="1:13" ht="15.75" customHeight="1" x14ac:dyDescent="0.2">
      <c r="A103" s="87" t="s">
        <v>152</v>
      </c>
      <c r="B103" s="88" t="s">
        <v>438</v>
      </c>
      <c r="C103" s="89">
        <v>45383</v>
      </c>
      <c r="D103" s="90" t="s">
        <v>35</v>
      </c>
      <c r="E103" s="91" t="s">
        <v>439</v>
      </c>
      <c r="F103" s="88"/>
      <c r="G103" s="88"/>
      <c r="H103" s="88"/>
      <c r="I103" s="88"/>
      <c r="J103" s="88"/>
      <c r="K103" s="93">
        <v>45624</v>
      </c>
      <c r="L103" s="88"/>
      <c r="M103" s="116">
        <f>('DATA 01 2024'!C103+'DATA 01 2024'!F103+'DATA 01 2024'!G103)/3</f>
        <v>0</v>
      </c>
    </row>
    <row r="104" spans="1:13" ht="15.75" customHeight="1" x14ac:dyDescent="0.2">
      <c r="A104" s="87" t="s">
        <v>152</v>
      </c>
      <c r="B104" s="88" t="s">
        <v>440</v>
      </c>
      <c r="C104" s="89">
        <v>45383</v>
      </c>
      <c r="D104" s="90" t="s">
        <v>35</v>
      </c>
      <c r="E104" s="91" t="s">
        <v>441</v>
      </c>
      <c r="F104" s="88"/>
      <c r="G104" s="88"/>
      <c r="H104" s="88"/>
      <c r="I104" s="88"/>
      <c r="J104" s="88"/>
      <c r="K104" s="93">
        <v>45624</v>
      </c>
      <c r="L104" s="88"/>
      <c r="M104" s="116">
        <f>('DATA 01 2024'!C104+'DATA 01 2024'!F104+'DATA 01 2024'!G104)/3</f>
        <v>0</v>
      </c>
    </row>
    <row r="105" spans="1:13" ht="15.75" customHeight="1" x14ac:dyDescent="0.2">
      <c r="A105" s="87" t="s">
        <v>152</v>
      </c>
      <c r="B105" s="88" t="s">
        <v>442</v>
      </c>
      <c r="C105" s="89">
        <v>45383</v>
      </c>
      <c r="D105" s="90" t="s">
        <v>35</v>
      </c>
      <c r="E105" s="91" t="s">
        <v>443</v>
      </c>
      <c r="F105" s="88"/>
      <c r="G105" s="88"/>
      <c r="H105" s="88"/>
      <c r="I105" s="88"/>
      <c r="J105" s="88"/>
      <c r="K105" s="93">
        <v>45624</v>
      </c>
      <c r="L105" s="88"/>
      <c r="M105" s="116">
        <f>('DATA 01 2024'!C105+'DATA 01 2024'!F105+'DATA 01 2024'!G105)/3</f>
        <v>0</v>
      </c>
    </row>
    <row r="106" spans="1:13" ht="15.75" customHeight="1" x14ac:dyDescent="0.2">
      <c r="A106" s="87" t="s">
        <v>152</v>
      </c>
      <c r="B106" s="88" t="s">
        <v>444</v>
      </c>
      <c r="C106" s="89">
        <v>45383</v>
      </c>
      <c r="D106" s="90" t="s">
        <v>35</v>
      </c>
      <c r="E106" s="91" t="s">
        <v>445</v>
      </c>
      <c r="F106" s="88"/>
      <c r="G106" s="88"/>
      <c r="H106" s="88"/>
      <c r="I106" s="88"/>
      <c r="J106" s="88"/>
      <c r="K106" s="93">
        <v>45624</v>
      </c>
      <c r="L106" s="88"/>
      <c r="M106" s="116">
        <f>('DATA 01 2024'!C106+'DATA 01 2024'!F106+'DATA 01 2024'!G106)/3</f>
        <v>0</v>
      </c>
    </row>
    <row r="107" spans="1:13" ht="15.75" customHeight="1" x14ac:dyDescent="0.2">
      <c r="A107" s="87" t="s">
        <v>152</v>
      </c>
      <c r="B107" s="115" t="s">
        <v>446</v>
      </c>
      <c r="C107" s="89">
        <v>45383</v>
      </c>
      <c r="D107" s="90" t="s">
        <v>35</v>
      </c>
      <c r="E107" s="91" t="s">
        <v>447</v>
      </c>
      <c r="F107" s="93">
        <v>45404</v>
      </c>
      <c r="G107" s="88" t="s">
        <v>17</v>
      </c>
      <c r="H107" s="88" t="s">
        <v>448</v>
      </c>
      <c r="I107" s="88" t="s">
        <v>19</v>
      </c>
      <c r="J107" s="88" t="s">
        <v>20</v>
      </c>
      <c r="K107" s="88"/>
      <c r="L107" s="88"/>
      <c r="M107" s="116">
        <f>('DATA 01 2024'!C107+'DATA 01 2024'!F107+'DATA 01 2024'!G107)/3</f>
        <v>0.66666666666666663</v>
      </c>
    </row>
    <row r="108" spans="1:13" ht="15.75" customHeight="1" x14ac:dyDescent="0.2">
      <c r="A108" s="87" t="s">
        <v>152</v>
      </c>
      <c r="B108" s="88" t="s">
        <v>449</v>
      </c>
      <c r="C108" s="89">
        <v>45383</v>
      </c>
      <c r="D108" s="90" t="s">
        <v>35</v>
      </c>
      <c r="E108" s="91" t="s">
        <v>450</v>
      </c>
      <c r="F108" s="93">
        <v>45483</v>
      </c>
      <c r="G108" s="88" t="s">
        <v>17</v>
      </c>
      <c r="H108" s="88" t="s">
        <v>451</v>
      </c>
      <c r="I108" s="88" t="s">
        <v>19</v>
      </c>
      <c r="J108" s="88" t="s">
        <v>20</v>
      </c>
      <c r="K108" s="88"/>
      <c r="L108" s="88"/>
      <c r="M108" s="116">
        <f>('DATA 01 2024'!C108+'DATA 01 2024'!F108+'DATA 01 2024'!G108)/3</f>
        <v>0.66666666666666663</v>
      </c>
    </row>
    <row r="109" spans="1:13" ht="15.75" customHeight="1" x14ac:dyDescent="0.2">
      <c r="A109" s="87" t="s">
        <v>152</v>
      </c>
      <c r="B109" s="88" t="s">
        <v>452</v>
      </c>
      <c r="C109" s="89">
        <v>45383</v>
      </c>
      <c r="D109" s="90" t="s">
        <v>35</v>
      </c>
      <c r="E109" s="91" t="s">
        <v>453</v>
      </c>
      <c r="F109" s="88"/>
      <c r="G109" s="88"/>
      <c r="H109" s="88"/>
      <c r="I109" s="88"/>
      <c r="J109" s="88"/>
      <c r="K109" s="93">
        <v>45624</v>
      </c>
      <c r="L109" s="88"/>
      <c r="M109" s="116">
        <f>('DATA 01 2024'!C109+'DATA 01 2024'!F109+'DATA 01 2024'!G109)/3</f>
        <v>0</v>
      </c>
    </row>
    <row r="110" spans="1:13" ht="15.75" customHeight="1" x14ac:dyDescent="0.2">
      <c r="A110" s="87" t="s">
        <v>152</v>
      </c>
      <c r="B110" s="88" t="s">
        <v>454</v>
      </c>
      <c r="C110" s="89">
        <v>45383</v>
      </c>
      <c r="D110" s="90" t="s">
        <v>35</v>
      </c>
      <c r="E110" s="91" t="s">
        <v>455</v>
      </c>
      <c r="F110" s="93">
        <v>45630</v>
      </c>
      <c r="G110" s="88" t="s">
        <v>17</v>
      </c>
      <c r="H110" s="88" t="s">
        <v>456</v>
      </c>
      <c r="I110" s="88" t="s">
        <v>19</v>
      </c>
      <c r="J110" s="88" t="s">
        <v>26</v>
      </c>
      <c r="K110" s="93">
        <v>45624</v>
      </c>
      <c r="L110" s="88"/>
      <c r="M110" s="116">
        <f>('DATA 01 2024'!C110+'DATA 01 2024'!F110+'DATA 01 2024'!G110)/3</f>
        <v>0.5</v>
      </c>
    </row>
    <row r="111" spans="1:13" ht="15.75" customHeight="1" x14ac:dyDescent="0.2">
      <c r="A111" s="87" t="s">
        <v>152</v>
      </c>
      <c r="B111" s="88" t="s">
        <v>457</v>
      </c>
      <c r="C111" s="89">
        <v>45383</v>
      </c>
      <c r="D111" s="90" t="s">
        <v>35</v>
      </c>
      <c r="E111" s="91" t="s">
        <v>458</v>
      </c>
      <c r="F111" s="88"/>
      <c r="G111" s="88"/>
      <c r="H111" s="88"/>
      <c r="I111" s="88"/>
      <c r="J111" s="88"/>
      <c r="K111" s="93">
        <v>45624</v>
      </c>
      <c r="L111" s="88"/>
      <c r="M111" s="116">
        <f>('DATA 01 2024'!C111+'DATA 01 2024'!F111+'DATA 01 2024'!G111)/3</f>
        <v>0</v>
      </c>
    </row>
    <row r="112" spans="1:13" ht="15.75" customHeight="1" x14ac:dyDescent="0.2">
      <c r="A112" s="87" t="s">
        <v>152</v>
      </c>
      <c r="B112" s="88" t="s">
        <v>459</v>
      </c>
      <c r="C112" s="89">
        <v>45383</v>
      </c>
      <c r="D112" s="90" t="s">
        <v>35</v>
      </c>
      <c r="E112" s="91" t="s">
        <v>460</v>
      </c>
      <c r="F112" s="88"/>
      <c r="G112" s="88"/>
      <c r="H112" s="88"/>
      <c r="I112" s="88"/>
      <c r="J112" s="88"/>
      <c r="K112" s="93">
        <v>45624</v>
      </c>
      <c r="L112" s="88"/>
      <c r="M112" s="116">
        <f>('DATA 01 2024'!C112+'DATA 01 2024'!F112+'DATA 01 2024'!G112)/3</f>
        <v>0</v>
      </c>
    </row>
    <row r="113" spans="1:13" ht="15.75" customHeight="1" x14ac:dyDescent="0.2">
      <c r="A113" s="87" t="s">
        <v>152</v>
      </c>
      <c r="B113" s="88" t="s">
        <v>461</v>
      </c>
      <c r="C113" s="89">
        <v>45383</v>
      </c>
      <c r="D113" s="90" t="s">
        <v>35</v>
      </c>
      <c r="E113" s="91" t="s">
        <v>462</v>
      </c>
      <c r="F113" s="88"/>
      <c r="G113" s="88"/>
      <c r="H113" s="88"/>
      <c r="I113" s="88"/>
      <c r="J113" s="88"/>
      <c r="K113" s="93">
        <v>45624</v>
      </c>
      <c r="L113" s="88"/>
      <c r="M113" s="116">
        <f>('DATA 01 2024'!C113+'DATA 01 2024'!F113+'DATA 01 2024'!G113)/3</f>
        <v>0</v>
      </c>
    </row>
    <row r="114" spans="1:13" ht="15.75" customHeight="1" x14ac:dyDescent="0.2">
      <c r="A114" s="87" t="s">
        <v>152</v>
      </c>
      <c r="B114" s="88" t="s">
        <v>463</v>
      </c>
      <c r="C114" s="89">
        <v>45383</v>
      </c>
      <c r="D114" s="90" t="s">
        <v>35</v>
      </c>
      <c r="E114" s="91" t="s">
        <v>464</v>
      </c>
      <c r="F114" s="88"/>
      <c r="G114" s="88"/>
      <c r="H114" s="88"/>
      <c r="I114" s="88"/>
      <c r="J114" s="88"/>
      <c r="K114" s="93">
        <v>45624</v>
      </c>
      <c r="L114" s="88"/>
      <c r="M114" s="116">
        <f>('DATA 01 2024'!C114+'DATA 01 2024'!F114+'DATA 01 2024'!G114)/3</f>
        <v>0</v>
      </c>
    </row>
    <row r="115" spans="1:13" ht="15.75" customHeight="1" x14ac:dyDescent="0.2">
      <c r="A115" s="87" t="s">
        <v>152</v>
      </c>
      <c r="B115" s="88" t="s">
        <v>465</v>
      </c>
      <c r="C115" s="89">
        <v>45383</v>
      </c>
      <c r="D115" s="90" t="s">
        <v>35</v>
      </c>
      <c r="E115" s="91" t="s">
        <v>466</v>
      </c>
      <c r="F115" s="88"/>
      <c r="G115" s="88"/>
      <c r="H115" s="88"/>
      <c r="I115" s="88"/>
      <c r="J115" s="88"/>
      <c r="K115" s="93">
        <v>45624</v>
      </c>
      <c r="L115" s="88"/>
      <c r="M115" s="116">
        <f>('DATA 01 2024'!C115+'DATA 01 2024'!F115+'DATA 01 2024'!G115)/3</f>
        <v>0</v>
      </c>
    </row>
    <row r="116" spans="1:13" ht="15.75" customHeight="1" x14ac:dyDescent="0.2">
      <c r="A116" s="87" t="s">
        <v>152</v>
      </c>
      <c r="B116" s="88" t="s">
        <v>467</v>
      </c>
      <c r="C116" s="89">
        <v>45383</v>
      </c>
      <c r="D116" s="90" t="s">
        <v>35</v>
      </c>
      <c r="E116" s="91" t="s">
        <v>468</v>
      </c>
      <c r="F116" s="88"/>
      <c r="G116" s="88"/>
      <c r="H116" s="88"/>
      <c r="I116" s="88"/>
      <c r="J116" s="88"/>
      <c r="K116" s="93">
        <v>45628</v>
      </c>
      <c r="L116" s="88"/>
      <c r="M116" s="116">
        <f>('DATA 01 2024'!C116+'DATA 01 2024'!F116+'DATA 01 2024'!G116)/3</f>
        <v>0</v>
      </c>
    </row>
    <row r="117" spans="1:13" ht="15.75" customHeight="1" x14ac:dyDescent="0.2">
      <c r="A117" s="87" t="s">
        <v>152</v>
      </c>
      <c r="B117" s="88" t="s">
        <v>469</v>
      </c>
      <c r="C117" s="89">
        <v>45383</v>
      </c>
      <c r="D117" s="90" t="s">
        <v>35</v>
      </c>
      <c r="E117" s="91" t="s">
        <v>470</v>
      </c>
      <c r="F117" s="88"/>
      <c r="G117" s="88"/>
      <c r="H117" s="88"/>
      <c r="I117" s="88"/>
      <c r="J117" s="88"/>
      <c r="K117" s="93">
        <v>45628</v>
      </c>
      <c r="L117" s="88"/>
      <c r="M117" s="116">
        <f>('DATA 01 2024'!C117+'DATA 01 2024'!F117+'DATA 01 2024'!G117)/3</f>
        <v>0</v>
      </c>
    </row>
    <row r="118" spans="1:13" ht="15.75" customHeight="1" x14ac:dyDescent="0.2">
      <c r="A118" s="87" t="s">
        <v>152</v>
      </c>
      <c r="B118" s="88" t="s">
        <v>471</v>
      </c>
      <c r="C118" s="89">
        <v>45383</v>
      </c>
      <c r="D118" s="90" t="s">
        <v>35</v>
      </c>
      <c r="E118" s="91" t="s">
        <v>472</v>
      </c>
      <c r="F118" s="88"/>
      <c r="G118" s="88"/>
      <c r="H118" s="88"/>
      <c r="I118" s="88"/>
      <c r="J118" s="88"/>
      <c r="K118" s="93">
        <v>45628</v>
      </c>
      <c r="L118" s="88"/>
      <c r="M118" s="116">
        <f>('DATA 01 2024'!C118+'DATA 01 2024'!F118+'DATA 01 2024'!G118)/3</f>
        <v>0</v>
      </c>
    </row>
    <row r="119" spans="1:13" ht="15.75" customHeight="1" x14ac:dyDescent="0.2">
      <c r="A119" s="87" t="s">
        <v>152</v>
      </c>
      <c r="B119" s="88" t="s">
        <v>473</v>
      </c>
      <c r="C119" s="89">
        <v>45383</v>
      </c>
      <c r="D119" s="90" t="s">
        <v>35</v>
      </c>
      <c r="E119" s="91" t="s">
        <v>474</v>
      </c>
      <c r="F119" s="88"/>
      <c r="G119" s="88"/>
      <c r="H119" s="88"/>
      <c r="I119" s="88"/>
      <c r="J119" s="88"/>
      <c r="K119" s="93">
        <v>45628</v>
      </c>
      <c r="L119" s="88"/>
      <c r="M119" s="116">
        <f>('DATA 01 2024'!C119+'DATA 01 2024'!F119+'DATA 01 2024'!G119)/3</f>
        <v>0</v>
      </c>
    </row>
    <row r="120" spans="1:13" ht="15.75" customHeight="1" x14ac:dyDescent="0.2">
      <c r="A120" s="87" t="s">
        <v>152</v>
      </c>
      <c r="B120" s="88" t="s">
        <v>475</v>
      </c>
      <c r="C120" s="89">
        <v>45383</v>
      </c>
      <c r="D120" s="90" t="s">
        <v>35</v>
      </c>
      <c r="E120" s="91" t="s">
        <v>476</v>
      </c>
      <c r="F120" s="93"/>
      <c r="G120" s="88"/>
      <c r="H120" s="88"/>
      <c r="I120" s="88"/>
      <c r="J120" s="88"/>
      <c r="K120" s="93">
        <v>45628</v>
      </c>
      <c r="L120" s="88"/>
      <c r="M120" s="116">
        <f>('DATA 01 2024'!C120+'DATA 01 2024'!F120+'DATA 01 2024'!G120)/3</f>
        <v>0</v>
      </c>
    </row>
    <row r="121" spans="1:13" ht="15.75" customHeight="1" x14ac:dyDescent="0.2">
      <c r="A121" s="87" t="s">
        <v>152</v>
      </c>
      <c r="B121" s="88" t="s">
        <v>477</v>
      </c>
      <c r="C121" s="89">
        <v>45383</v>
      </c>
      <c r="D121" s="90" t="s">
        <v>35</v>
      </c>
      <c r="E121" s="91" t="s">
        <v>478</v>
      </c>
      <c r="F121" s="93">
        <v>45632</v>
      </c>
      <c r="G121" s="88" t="s">
        <v>17</v>
      </c>
      <c r="H121" s="88" t="s">
        <v>479</v>
      </c>
      <c r="I121" s="88" t="s">
        <v>19</v>
      </c>
      <c r="J121" s="88" t="s">
        <v>26</v>
      </c>
      <c r="K121" s="93">
        <v>45628</v>
      </c>
      <c r="L121" s="88"/>
      <c r="M121" s="116">
        <f>('DATA 01 2024'!C121+'DATA 01 2024'!F121+'DATA 01 2024'!G121)/3</f>
        <v>0.5</v>
      </c>
    </row>
    <row r="122" spans="1:13" ht="15.75" customHeight="1" x14ac:dyDescent="0.2">
      <c r="A122" s="87" t="s">
        <v>152</v>
      </c>
      <c r="B122" s="88" t="s">
        <v>480</v>
      </c>
      <c r="C122" s="89">
        <v>45383</v>
      </c>
      <c r="D122" s="90" t="s">
        <v>35</v>
      </c>
      <c r="E122" s="91" t="s">
        <v>481</v>
      </c>
      <c r="F122" s="93">
        <v>45630</v>
      </c>
      <c r="G122" s="88" t="s">
        <v>17</v>
      </c>
      <c r="H122" s="88" t="s">
        <v>482</v>
      </c>
      <c r="I122" s="88" t="s">
        <v>19</v>
      </c>
      <c r="J122" s="88" t="s">
        <v>26</v>
      </c>
      <c r="K122" s="93">
        <v>45628</v>
      </c>
      <c r="L122" s="88"/>
      <c r="M122" s="116">
        <f>('DATA 01 2024'!C122+'DATA 01 2024'!F122+'DATA 01 2024'!G122)/3</f>
        <v>0.5</v>
      </c>
    </row>
    <row r="123" spans="1:13" ht="15.75" customHeight="1" x14ac:dyDescent="0.2">
      <c r="A123" s="87" t="s">
        <v>152</v>
      </c>
      <c r="B123" s="88" t="s">
        <v>483</v>
      </c>
      <c r="C123" s="89">
        <v>45383</v>
      </c>
      <c r="D123" s="90" t="s">
        <v>35</v>
      </c>
      <c r="E123" s="91" t="s">
        <v>484</v>
      </c>
      <c r="F123" s="88"/>
      <c r="G123" s="88"/>
      <c r="H123" s="88"/>
      <c r="I123" s="88"/>
      <c r="J123" s="88"/>
      <c r="K123" s="93">
        <v>45628</v>
      </c>
      <c r="L123" s="88"/>
      <c r="M123" s="116">
        <f>('DATA 01 2024'!C123+'DATA 01 2024'!F123+'DATA 01 2024'!G123)/3</f>
        <v>0</v>
      </c>
    </row>
    <row r="124" spans="1:13" ht="15.75" customHeight="1" x14ac:dyDescent="0.2">
      <c r="A124" s="87" t="s">
        <v>152</v>
      </c>
      <c r="B124" s="88" t="s">
        <v>485</v>
      </c>
      <c r="C124" s="89">
        <v>45383</v>
      </c>
      <c r="D124" s="90" t="s">
        <v>35</v>
      </c>
      <c r="E124" s="91" t="s">
        <v>486</v>
      </c>
      <c r="F124" s="93">
        <v>45406</v>
      </c>
      <c r="G124" s="88" t="s">
        <v>17</v>
      </c>
      <c r="H124" s="88" t="s">
        <v>487</v>
      </c>
      <c r="I124" s="88" t="s">
        <v>19</v>
      </c>
      <c r="J124" s="88" t="s">
        <v>20</v>
      </c>
      <c r="K124" s="27"/>
      <c r="L124" s="88"/>
      <c r="M124" s="116">
        <f>('DATA 01 2024'!C124+'DATA 01 2024'!F124+'DATA 01 2024'!G124)/3</f>
        <v>0.66666666666666663</v>
      </c>
    </row>
    <row r="125" spans="1:13" ht="15.75" customHeight="1" x14ac:dyDescent="0.25">
      <c r="A125" s="87" t="s">
        <v>152</v>
      </c>
      <c r="B125" s="88" t="s">
        <v>488</v>
      </c>
      <c r="C125" s="89">
        <v>45383</v>
      </c>
      <c r="D125" s="90" t="s">
        <v>35</v>
      </c>
      <c r="E125" s="91" t="s">
        <v>489</v>
      </c>
      <c r="F125" s="97"/>
      <c r="G125" s="97"/>
      <c r="H125" s="97"/>
      <c r="I125" s="97"/>
      <c r="J125" s="97"/>
      <c r="K125" s="93">
        <v>45628</v>
      </c>
      <c r="L125" s="97"/>
      <c r="M125" s="116">
        <f>('DATA 01 2024'!C125+'DATA 01 2024'!F125+'DATA 01 2024'!G125)/3</f>
        <v>0</v>
      </c>
    </row>
    <row r="126" spans="1:13" ht="15.75" customHeight="1" x14ac:dyDescent="0.25">
      <c r="A126" s="87" t="s">
        <v>152</v>
      </c>
      <c r="B126" s="88" t="s">
        <v>490</v>
      </c>
      <c r="C126" s="89">
        <v>45383</v>
      </c>
      <c r="D126" s="90" t="s">
        <v>35</v>
      </c>
      <c r="E126" s="91" t="s">
        <v>491</v>
      </c>
      <c r="F126" s="97"/>
      <c r="G126" s="97"/>
      <c r="H126" s="97"/>
      <c r="I126" s="97"/>
      <c r="J126" s="97"/>
      <c r="K126" s="93">
        <v>45628</v>
      </c>
      <c r="L126" s="97"/>
      <c r="M126" s="116">
        <f>('DATA 01 2024'!C126+'DATA 01 2024'!F126+'DATA 01 2024'!G126)/3</f>
        <v>0</v>
      </c>
    </row>
    <row r="127" spans="1:13" ht="15.75" customHeight="1" x14ac:dyDescent="0.2">
      <c r="A127" s="87" t="s">
        <v>152</v>
      </c>
      <c r="B127" s="88" t="s">
        <v>492</v>
      </c>
      <c r="C127" s="89">
        <v>45383</v>
      </c>
      <c r="D127" s="90" t="s">
        <v>35</v>
      </c>
      <c r="E127" s="91" t="s">
        <v>493</v>
      </c>
      <c r="F127" s="88"/>
      <c r="G127" s="88"/>
      <c r="H127" s="88"/>
      <c r="I127" s="88"/>
      <c r="J127" s="88"/>
      <c r="K127" s="93">
        <v>45628</v>
      </c>
      <c r="L127" s="88"/>
      <c r="M127" s="116">
        <f>('DATA 01 2024'!C127+'DATA 01 2024'!F127+'DATA 01 2024'!G127)/3</f>
        <v>0</v>
      </c>
    </row>
    <row r="128" spans="1:13" ht="15.75" customHeight="1" x14ac:dyDescent="0.2">
      <c r="A128" s="87" t="s">
        <v>152</v>
      </c>
      <c r="B128" s="88" t="s">
        <v>494</v>
      </c>
      <c r="C128" s="89">
        <v>45383</v>
      </c>
      <c r="D128" s="90" t="s">
        <v>35</v>
      </c>
      <c r="E128" s="91" t="s">
        <v>495</v>
      </c>
      <c r="F128" s="88"/>
      <c r="G128" s="88"/>
      <c r="H128" s="88"/>
      <c r="I128" s="88"/>
      <c r="J128" s="88"/>
      <c r="K128" s="93">
        <v>45628</v>
      </c>
      <c r="L128" s="88"/>
      <c r="M128" s="116">
        <f>('DATA 01 2024'!C128+'DATA 01 2024'!F128+'DATA 01 2024'!G128)/3</f>
        <v>0</v>
      </c>
    </row>
    <row r="129" spans="1:13" ht="15.75" customHeight="1" x14ac:dyDescent="0.2">
      <c r="A129" s="87" t="s">
        <v>152</v>
      </c>
      <c r="B129" s="88" t="s">
        <v>496</v>
      </c>
      <c r="C129" s="89">
        <v>45383</v>
      </c>
      <c r="D129" s="90" t="s">
        <v>35</v>
      </c>
      <c r="E129" s="91" t="s">
        <v>497</v>
      </c>
      <c r="F129" s="88"/>
      <c r="G129" s="88"/>
      <c r="H129" s="88"/>
      <c r="I129" s="88"/>
      <c r="J129" s="88"/>
      <c r="K129" s="93">
        <v>45628</v>
      </c>
      <c r="L129" s="88"/>
      <c r="M129" s="116">
        <f>('DATA 01 2024'!C129+'DATA 01 2024'!F129+'DATA 01 2024'!G129)/3</f>
        <v>0</v>
      </c>
    </row>
    <row r="130" spans="1:13" ht="15.75" customHeight="1" x14ac:dyDescent="0.2">
      <c r="A130" s="87" t="s">
        <v>152</v>
      </c>
      <c r="B130" s="88" t="s">
        <v>498</v>
      </c>
      <c r="C130" s="89">
        <v>45383</v>
      </c>
      <c r="D130" s="90" t="s">
        <v>35</v>
      </c>
      <c r="E130" s="91" t="s">
        <v>499</v>
      </c>
      <c r="F130" s="88"/>
      <c r="G130" s="88"/>
      <c r="H130" s="88"/>
      <c r="I130" s="88"/>
      <c r="J130" s="88"/>
      <c r="K130" s="93">
        <v>45628</v>
      </c>
      <c r="L130" s="88"/>
      <c r="M130" s="116">
        <f>('DATA 01 2024'!C130+'DATA 01 2024'!F130+'DATA 01 2024'!G130)/3</f>
        <v>0</v>
      </c>
    </row>
    <row r="131" spans="1:13" ht="15.75" customHeight="1" x14ac:dyDescent="0.2">
      <c r="A131" s="87" t="s">
        <v>152</v>
      </c>
      <c r="B131" s="88" t="s">
        <v>500</v>
      </c>
      <c r="C131" s="89">
        <v>45383</v>
      </c>
      <c r="D131" s="90" t="s">
        <v>35</v>
      </c>
      <c r="E131" s="91" t="s">
        <v>501</v>
      </c>
      <c r="F131" s="88"/>
      <c r="G131" s="88"/>
      <c r="H131" s="88"/>
      <c r="I131" s="88"/>
      <c r="J131" s="88"/>
      <c r="K131" s="93">
        <v>45628</v>
      </c>
      <c r="L131" s="88"/>
      <c r="M131" s="116">
        <f>('DATA 01 2024'!C131+'DATA 01 2024'!F131+'DATA 01 2024'!G131)/3</f>
        <v>0</v>
      </c>
    </row>
    <row r="132" spans="1:13" ht="15.75" customHeight="1" x14ac:dyDescent="0.2">
      <c r="A132" s="87" t="s">
        <v>152</v>
      </c>
      <c r="B132" s="88" t="s">
        <v>502</v>
      </c>
      <c r="C132" s="89">
        <v>45383</v>
      </c>
      <c r="D132" s="90" t="s">
        <v>35</v>
      </c>
      <c r="E132" s="91" t="s">
        <v>503</v>
      </c>
      <c r="F132" s="88"/>
      <c r="G132" s="88"/>
      <c r="H132" s="88"/>
      <c r="I132" s="88"/>
      <c r="J132" s="88"/>
      <c r="K132" s="93">
        <v>45628</v>
      </c>
      <c r="L132" s="88"/>
      <c r="M132" s="116">
        <f>('DATA 01 2024'!C132+'DATA 01 2024'!F132+'DATA 01 2024'!G132)/3</f>
        <v>0</v>
      </c>
    </row>
    <row r="133" spans="1:13" ht="15.75" customHeight="1" x14ac:dyDescent="0.2">
      <c r="A133" s="87" t="s">
        <v>152</v>
      </c>
      <c r="B133" s="88" t="s">
        <v>504</v>
      </c>
      <c r="C133" s="89">
        <v>45383</v>
      </c>
      <c r="D133" s="90" t="s">
        <v>35</v>
      </c>
      <c r="E133" s="91" t="s">
        <v>505</v>
      </c>
      <c r="F133" s="88"/>
      <c r="G133" s="88"/>
      <c r="H133" s="88"/>
      <c r="I133" s="88"/>
      <c r="J133" s="88"/>
      <c r="K133" s="93">
        <v>45628</v>
      </c>
      <c r="L133" s="88"/>
      <c r="M133" s="116">
        <f>('DATA 01 2024'!C133+'DATA 01 2024'!F133+'DATA 01 2024'!G133)/3</f>
        <v>0</v>
      </c>
    </row>
    <row r="134" spans="1:13" ht="15.75" customHeight="1" x14ac:dyDescent="0.2">
      <c r="A134" s="87" t="s">
        <v>152</v>
      </c>
      <c r="B134" s="88" t="s">
        <v>506</v>
      </c>
      <c r="C134" s="89">
        <v>45383</v>
      </c>
      <c r="D134" s="90" t="s">
        <v>35</v>
      </c>
      <c r="E134" s="91" t="s">
        <v>507</v>
      </c>
      <c r="F134" s="88"/>
      <c r="G134" s="88"/>
      <c r="H134" s="88"/>
      <c r="I134" s="88"/>
      <c r="J134" s="88"/>
      <c r="K134" s="93">
        <v>45628</v>
      </c>
      <c r="L134" s="88"/>
      <c r="M134" s="116">
        <f>('DATA 01 2024'!C134+'DATA 01 2024'!F134+'DATA 01 2024'!G134)/3</f>
        <v>0</v>
      </c>
    </row>
    <row r="135" spans="1:13" ht="15.75" customHeight="1" x14ac:dyDescent="0.2">
      <c r="A135" s="87" t="s">
        <v>152</v>
      </c>
      <c r="B135" s="88" t="s">
        <v>508</v>
      </c>
      <c r="C135" s="89">
        <v>45383</v>
      </c>
      <c r="D135" s="90" t="s">
        <v>35</v>
      </c>
      <c r="E135" s="91" t="s">
        <v>509</v>
      </c>
      <c r="F135" s="93">
        <v>45392</v>
      </c>
      <c r="G135" s="88" t="s">
        <v>17</v>
      </c>
      <c r="H135" s="88" t="s">
        <v>510</v>
      </c>
      <c r="I135" s="88" t="s">
        <v>19</v>
      </c>
      <c r="J135" s="88" t="s">
        <v>20</v>
      </c>
      <c r="K135" s="27"/>
      <c r="L135" s="88"/>
      <c r="M135" s="116">
        <f>('DATA 01 2024'!C135+'DATA 01 2024'!F135+'DATA 01 2024'!G135)/3</f>
        <v>0.66666666666666663</v>
      </c>
    </row>
    <row r="136" spans="1:13" ht="15.75" customHeight="1" x14ac:dyDescent="0.2">
      <c r="A136" s="87" t="s">
        <v>152</v>
      </c>
      <c r="B136" s="88" t="s">
        <v>511</v>
      </c>
      <c r="C136" s="89">
        <v>45383</v>
      </c>
      <c r="D136" s="90" t="s">
        <v>35</v>
      </c>
      <c r="E136" s="91" t="s">
        <v>512</v>
      </c>
      <c r="F136" s="93">
        <v>45630</v>
      </c>
      <c r="G136" s="88" t="s">
        <v>30</v>
      </c>
      <c r="H136" s="88" t="s">
        <v>513</v>
      </c>
      <c r="I136" s="88" t="s">
        <v>32</v>
      </c>
      <c r="J136" s="88" t="s">
        <v>26</v>
      </c>
      <c r="K136" s="93">
        <v>45628</v>
      </c>
      <c r="L136" s="88" t="s">
        <v>33</v>
      </c>
      <c r="M136" s="116">
        <f>('DATA 01 2024'!C136+'DATA 01 2024'!F136+'DATA 01 2024'!G136)/3</f>
        <v>0.25</v>
      </c>
    </row>
    <row r="137" spans="1:13" ht="15.75" customHeight="1" x14ac:dyDescent="0.2">
      <c r="A137" s="87" t="s">
        <v>152</v>
      </c>
      <c r="B137" s="88" t="s">
        <v>514</v>
      </c>
      <c r="C137" s="89">
        <v>45383</v>
      </c>
      <c r="D137" s="90" t="s">
        <v>35</v>
      </c>
      <c r="E137" s="91" t="s">
        <v>515</v>
      </c>
      <c r="F137" s="88"/>
      <c r="G137" s="88"/>
      <c r="H137" s="88"/>
      <c r="I137" s="88"/>
      <c r="J137" s="88"/>
      <c r="K137" s="93">
        <v>45628</v>
      </c>
      <c r="L137" s="88"/>
      <c r="M137" s="116">
        <f>('DATA 01 2024'!C137+'DATA 01 2024'!F137+'DATA 01 2024'!G137)/3</f>
        <v>0</v>
      </c>
    </row>
    <row r="138" spans="1:13" ht="15.75" customHeight="1" x14ac:dyDescent="0.2">
      <c r="A138" s="87" t="s">
        <v>152</v>
      </c>
      <c r="B138" s="88" t="s">
        <v>516</v>
      </c>
      <c r="C138" s="89">
        <v>45383</v>
      </c>
      <c r="D138" s="90" t="s">
        <v>35</v>
      </c>
      <c r="E138" s="91" t="s">
        <v>517</v>
      </c>
      <c r="F138" s="88"/>
      <c r="G138" s="88"/>
      <c r="H138" s="88"/>
      <c r="I138" s="88"/>
      <c r="J138" s="88"/>
      <c r="K138" s="93">
        <v>45628</v>
      </c>
      <c r="L138" s="88"/>
      <c r="M138" s="116">
        <f>('DATA 01 2024'!C138+'DATA 01 2024'!F138+'DATA 01 2024'!G138)/3</f>
        <v>0</v>
      </c>
    </row>
    <row r="139" spans="1:13" ht="15.75" customHeight="1" x14ac:dyDescent="0.2">
      <c r="A139" s="87" t="s">
        <v>152</v>
      </c>
      <c r="B139" s="88" t="s">
        <v>518</v>
      </c>
      <c r="C139" s="89">
        <v>45383</v>
      </c>
      <c r="D139" s="90" t="s">
        <v>35</v>
      </c>
      <c r="E139" s="91" t="s">
        <v>519</v>
      </c>
      <c r="F139" s="88"/>
      <c r="G139" s="88"/>
      <c r="H139" s="88"/>
      <c r="I139" s="88"/>
      <c r="J139" s="88"/>
      <c r="K139" s="93">
        <v>45628</v>
      </c>
      <c r="L139" s="88"/>
      <c r="M139" s="116">
        <f>('DATA 01 2024'!C139+'DATA 01 2024'!F139+'DATA 01 2024'!G139)/3</f>
        <v>0</v>
      </c>
    </row>
    <row r="140" spans="1:13" ht="15.75" customHeight="1" x14ac:dyDescent="0.2">
      <c r="A140" s="87" t="s">
        <v>152</v>
      </c>
      <c r="B140" s="88" t="s">
        <v>520</v>
      </c>
      <c r="C140" s="89">
        <v>45383</v>
      </c>
      <c r="D140" s="90" t="s">
        <v>35</v>
      </c>
      <c r="E140" s="91" t="s">
        <v>521</v>
      </c>
      <c r="F140" s="93"/>
      <c r="G140" s="88"/>
      <c r="H140" s="88"/>
      <c r="I140" s="88"/>
      <c r="J140" s="88"/>
      <c r="K140" s="93">
        <v>45628</v>
      </c>
      <c r="L140" s="88"/>
      <c r="M140" s="116">
        <f>('DATA 01 2024'!C140+'DATA 01 2024'!F140+'DATA 01 2024'!G140)/3</f>
        <v>0</v>
      </c>
    </row>
    <row r="141" spans="1:13" ht="15.75" customHeight="1" x14ac:dyDescent="0.2">
      <c r="A141" s="87" t="s">
        <v>152</v>
      </c>
      <c r="B141" s="88" t="s">
        <v>522</v>
      </c>
      <c r="C141" s="89">
        <v>45383</v>
      </c>
      <c r="D141" s="90" t="s">
        <v>35</v>
      </c>
      <c r="E141" s="91" t="s">
        <v>523</v>
      </c>
      <c r="F141" s="88"/>
      <c r="G141" s="88"/>
      <c r="H141" s="88"/>
      <c r="I141" s="88"/>
      <c r="J141" s="88"/>
      <c r="K141" s="93">
        <v>45628</v>
      </c>
      <c r="L141" s="88"/>
      <c r="M141" s="116">
        <f>('DATA 01 2024'!C141+'DATA 01 2024'!F141+'DATA 01 2024'!G141)/3</f>
        <v>0</v>
      </c>
    </row>
    <row r="142" spans="1:13" ht="15.75" customHeight="1" x14ac:dyDescent="0.2">
      <c r="A142" s="87" t="s">
        <v>152</v>
      </c>
      <c r="B142" s="88" t="s">
        <v>524</v>
      </c>
      <c r="C142" s="89">
        <v>45383</v>
      </c>
      <c r="D142" s="90" t="s">
        <v>35</v>
      </c>
      <c r="E142" s="91" t="s">
        <v>525</v>
      </c>
      <c r="F142" s="93">
        <v>45646</v>
      </c>
      <c r="G142" s="88" t="s">
        <v>17</v>
      </c>
      <c r="H142" s="88" t="s">
        <v>526</v>
      </c>
      <c r="I142" s="88" t="s">
        <v>19</v>
      </c>
      <c r="J142" s="88" t="s">
        <v>26</v>
      </c>
      <c r="K142" s="93">
        <v>45628</v>
      </c>
      <c r="L142" s="88" t="s">
        <v>33</v>
      </c>
      <c r="M142" s="116">
        <f>('DATA 01 2024'!C142+'DATA 01 2024'!F142+'DATA 01 2024'!G142)/3</f>
        <v>0.5</v>
      </c>
    </row>
    <row r="143" spans="1:13" ht="15.75" customHeight="1" x14ac:dyDescent="0.2">
      <c r="A143" s="87" t="s">
        <v>152</v>
      </c>
      <c r="B143" s="88" t="s">
        <v>527</v>
      </c>
      <c r="C143" s="89">
        <v>45383</v>
      </c>
      <c r="D143" s="90" t="s">
        <v>35</v>
      </c>
      <c r="E143" s="91" t="s">
        <v>528</v>
      </c>
      <c r="F143" s="88"/>
      <c r="G143" s="88"/>
      <c r="H143" s="88"/>
      <c r="I143" s="88"/>
      <c r="J143" s="88"/>
      <c r="K143" s="93">
        <v>45628</v>
      </c>
      <c r="L143" s="88"/>
      <c r="M143" s="116">
        <f>('DATA 01 2024'!C143+'DATA 01 2024'!F143+'DATA 01 2024'!G143)/3</f>
        <v>0</v>
      </c>
    </row>
    <row r="144" spans="1:13" ht="15.75" customHeight="1" x14ac:dyDescent="0.2">
      <c r="A144" s="87" t="s">
        <v>152</v>
      </c>
      <c r="B144" s="88" t="s">
        <v>529</v>
      </c>
      <c r="C144" s="89">
        <v>45383</v>
      </c>
      <c r="D144" s="90" t="s">
        <v>35</v>
      </c>
      <c r="E144" s="91" t="s">
        <v>530</v>
      </c>
      <c r="F144" s="93">
        <v>45471</v>
      </c>
      <c r="G144" s="88" t="s">
        <v>30</v>
      </c>
      <c r="H144" s="88" t="s">
        <v>531</v>
      </c>
      <c r="I144" s="88" t="s">
        <v>32</v>
      </c>
      <c r="J144" s="88" t="s">
        <v>20</v>
      </c>
      <c r="K144" s="88"/>
      <c r="L144" s="88" t="s">
        <v>33</v>
      </c>
      <c r="M144" s="116">
        <f>('DATA 01 2024'!C144+'DATA 01 2024'!F144+'DATA 01 2024'!G144)/3</f>
        <v>0.41666666666666669</v>
      </c>
    </row>
    <row r="145" spans="1:13" ht="15.75" customHeight="1" x14ac:dyDescent="0.2">
      <c r="A145" s="87" t="s">
        <v>152</v>
      </c>
      <c r="B145" s="88" t="s">
        <v>532</v>
      </c>
      <c r="C145" s="89">
        <v>45383</v>
      </c>
      <c r="D145" s="90" t="s">
        <v>35</v>
      </c>
      <c r="E145" s="91" t="s">
        <v>533</v>
      </c>
      <c r="F145" s="93">
        <v>45509</v>
      </c>
      <c r="G145" s="88" t="s">
        <v>17</v>
      </c>
      <c r="H145" s="88" t="s">
        <v>534</v>
      </c>
      <c r="I145" s="88" t="s">
        <v>19</v>
      </c>
      <c r="J145" s="88" t="s">
        <v>26</v>
      </c>
      <c r="K145" s="88"/>
      <c r="L145" s="88"/>
      <c r="M145" s="116">
        <f>('DATA 01 2024'!C145+'DATA 01 2024'!F145+'DATA 01 2024'!G145)/3</f>
        <v>0.5</v>
      </c>
    </row>
    <row r="146" spans="1:13" ht="15.75" customHeight="1" x14ac:dyDescent="0.2">
      <c r="A146" s="87" t="s">
        <v>152</v>
      </c>
      <c r="B146" s="88" t="s">
        <v>535</v>
      </c>
      <c r="C146" s="89">
        <v>45383</v>
      </c>
      <c r="D146" s="90" t="s">
        <v>35</v>
      </c>
      <c r="E146" s="91" t="s">
        <v>536</v>
      </c>
      <c r="F146" s="93">
        <v>45639</v>
      </c>
      <c r="G146" s="88" t="s">
        <v>17</v>
      </c>
      <c r="H146" s="88" t="s">
        <v>537</v>
      </c>
      <c r="I146" s="88" t="s">
        <v>19</v>
      </c>
      <c r="J146" s="88" t="s">
        <v>26</v>
      </c>
      <c r="K146" s="93">
        <v>45628</v>
      </c>
      <c r="L146" s="88" t="s">
        <v>174</v>
      </c>
      <c r="M146" s="116">
        <f>('DATA 01 2024'!C146+'DATA 01 2024'!F146+'DATA 01 2024'!G146)/3</f>
        <v>0.66666666666666663</v>
      </c>
    </row>
    <row r="147" spans="1:13" ht="15.75" customHeight="1" x14ac:dyDescent="0.2">
      <c r="A147" s="87" t="s">
        <v>152</v>
      </c>
      <c r="B147" s="88" t="s">
        <v>538</v>
      </c>
      <c r="C147" s="89">
        <v>45457</v>
      </c>
      <c r="D147" s="90" t="s">
        <v>291</v>
      </c>
      <c r="E147" s="91" t="s">
        <v>539</v>
      </c>
      <c r="F147" s="93">
        <v>45478</v>
      </c>
      <c r="G147" s="88" t="s">
        <v>30</v>
      </c>
      <c r="H147" s="88" t="s">
        <v>540</v>
      </c>
      <c r="I147" s="88" t="s">
        <v>19</v>
      </c>
      <c r="J147" s="88" t="s">
        <v>20</v>
      </c>
      <c r="K147" s="88"/>
      <c r="L147" s="88" t="s">
        <v>33</v>
      </c>
      <c r="M147" s="116">
        <f>('DATA 01 2024'!C147+'DATA 01 2024'!F147+'DATA 01 2024'!G147)/3</f>
        <v>0.58333333333333337</v>
      </c>
    </row>
    <row r="148" spans="1:13" ht="15.75" customHeight="1" x14ac:dyDescent="0.2">
      <c r="A148" s="87" t="s">
        <v>152</v>
      </c>
      <c r="B148" s="88" t="s">
        <v>541</v>
      </c>
      <c r="C148" s="89">
        <v>45383</v>
      </c>
      <c r="D148" s="90" t="s">
        <v>35</v>
      </c>
      <c r="E148" s="91" t="s">
        <v>542</v>
      </c>
      <c r="F148" s="88"/>
      <c r="G148" s="88"/>
      <c r="H148" s="88"/>
      <c r="I148" s="88"/>
      <c r="J148" s="88"/>
      <c r="K148" s="93">
        <v>45628</v>
      </c>
      <c r="L148" s="88"/>
      <c r="M148" s="116">
        <f>('DATA 01 2024'!C148+'DATA 01 2024'!F148+'DATA 01 2024'!G148)/3</f>
        <v>0</v>
      </c>
    </row>
    <row r="149" spans="1:13" ht="15.75" customHeight="1" x14ac:dyDescent="0.2">
      <c r="A149" s="87" t="s">
        <v>152</v>
      </c>
      <c r="B149" s="88" t="s">
        <v>543</v>
      </c>
      <c r="C149" s="89">
        <v>45373</v>
      </c>
      <c r="D149" s="90" t="s">
        <v>154</v>
      </c>
      <c r="E149" s="91" t="s">
        <v>544</v>
      </c>
      <c r="F149" s="119">
        <v>45387</v>
      </c>
      <c r="G149" s="90" t="s">
        <v>30</v>
      </c>
      <c r="H149" s="90" t="s">
        <v>545</v>
      </c>
      <c r="I149" s="90" t="s">
        <v>19</v>
      </c>
      <c r="J149" s="90" t="s">
        <v>20</v>
      </c>
      <c r="K149" s="90"/>
      <c r="L149" s="90" t="s">
        <v>21</v>
      </c>
      <c r="M149" s="116">
        <f>('DATA 01 2024'!C149+'DATA 01 2024'!F149+'DATA 01 2024'!G149)/3</f>
        <v>0.91666666666666663</v>
      </c>
    </row>
    <row r="150" spans="1:13" ht="15.75" customHeight="1" x14ac:dyDescent="0.2">
      <c r="A150" s="87" t="s">
        <v>152</v>
      </c>
      <c r="B150" s="88" t="s">
        <v>546</v>
      </c>
      <c r="C150" s="89">
        <v>45383</v>
      </c>
      <c r="D150" s="90" t="s">
        <v>35</v>
      </c>
      <c r="E150" s="91" t="s">
        <v>547</v>
      </c>
      <c r="F150" s="88"/>
      <c r="G150" s="88"/>
      <c r="H150" s="88"/>
      <c r="I150" s="88"/>
      <c r="J150" s="88"/>
      <c r="K150" s="93">
        <v>45629</v>
      </c>
      <c r="L150" s="88"/>
      <c r="M150" s="116">
        <f>('DATA 01 2024'!C150+'DATA 01 2024'!F150+'DATA 01 2024'!G150)/3</f>
        <v>0</v>
      </c>
    </row>
    <row r="151" spans="1:13" ht="15.75" customHeight="1" x14ac:dyDescent="0.2">
      <c r="A151" s="87" t="s">
        <v>152</v>
      </c>
      <c r="B151" s="88" t="s">
        <v>548</v>
      </c>
      <c r="C151" s="89">
        <v>45383</v>
      </c>
      <c r="D151" s="90" t="s">
        <v>35</v>
      </c>
      <c r="E151" s="91" t="s">
        <v>549</v>
      </c>
      <c r="F151" s="93"/>
      <c r="G151" s="88"/>
      <c r="H151" s="88"/>
      <c r="I151" s="88"/>
      <c r="J151" s="88"/>
      <c r="K151" s="93">
        <v>45629</v>
      </c>
      <c r="L151" s="88"/>
      <c r="M151" s="116">
        <f>('DATA 01 2024'!C151+'DATA 01 2024'!F151+'DATA 01 2024'!G151)/3</f>
        <v>0</v>
      </c>
    </row>
    <row r="152" spans="1:13" ht="15.75" customHeight="1" x14ac:dyDescent="0.2">
      <c r="A152" s="87" t="s">
        <v>152</v>
      </c>
      <c r="B152" s="88" t="s">
        <v>550</v>
      </c>
      <c r="C152" s="89">
        <v>45383</v>
      </c>
      <c r="D152" s="90" t="s">
        <v>35</v>
      </c>
      <c r="E152" s="91" t="s">
        <v>551</v>
      </c>
      <c r="F152" s="93">
        <v>45481</v>
      </c>
      <c r="G152" s="88" t="s">
        <v>17</v>
      </c>
      <c r="H152" s="88" t="s">
        <v>552</v>
      </c>
      <c r="I152" s="88" t="s">
        <v>19</v>
      </c>
      <c r="J152" s="88" t="s">
        <v>20</v>
      </c>
      <c r="K152" s="88"/>
      <c r="L152" s="88"/>
      <c r="M152" s="116">
        <f>('DATA 01 2024'!C152+'DATA 01 2024'!F152+'DATA 01 2024'!G152)/3</f>
        <v>0.66666666666666663</v>
      </c>
    </row>
    <row r="153" spans="1:13" ht="15.75" customHeight="1" x14ac:dyDescent="0.2">
      <c r="A153" s="87" t="s">
        <v>152</v>
      </c>
      <c r="B153" s="88" t="s">
        <v>553</v>
      </c>
      <c r="C153" s="89">
        <v>45383</v>
      </c>
      <c r="D153" s="90" t="s">
        <v>35</v>
      </c>
      <c r="E153" s="91" t="s">
        <v>554</v>
      </c>
      <c r="F153" s="93">
        <v>45694</v>
      </c>
      <c r="G153" s="88" t="s">
        <v>17</v>
      </c>
      <c r="H153" s="88" t="s">
        <v>555</v>
      </c>
      <c r="I153" s="88" t="s">
        <v>19</v>
      </c>
      <c r="J153" s="88" t="s">
        <v>26</v>
      </c>
      <c r="K153" s="93">
        <v>45629</v>
      </c>
      <c r="L153" s="88" t="s">
        <v>21</v>
      </c>
      <c r="M153" s="116">
        <f>('DATA 01 2024'!C153+'DATA 01 2024'!F153+'DATA 01 2024'!G153)/3</f>
        <v>0.83333333333333337</v>
      </c>
    </row>
    <row r="154" spans="1:13" ht="15.75" customHeight="1" x14ac:dyDescent="0.2">
      <c r="A154" s="87" t="s">
        <v>152</v>
      </c>
      <c r="B154" s="88" t="s">
        <v>556</v>
      </c>
      <c r="C154" s="89">
        <v>45383</v>
      </c>
      <c r="D154" s="90" t="s">
        <v>35</v>
      </c>
      <c r="E154" s="91" t="s">
        <v>557</v>
      </c>
      <c r="F154" s="88"/>
      <c r="G154" s="88"/>
      <c r="H154" s="88"/>
      <c r="I154" s="88"/>
      <c r="J154" s="88"/>
      <c r="K154" s="93">
        <v>45629</v>
      </c>
      <c r="L154" s="88"/>
      <c r="M154" s="116">
        <f>('DATA 01 2024'!C154+'DATA 01 2024'!F154+'DATA 01 2024'!G154)/3</f>
        <v>0</v>
      </c>
    </row>
    <row r="155" spans="1:13" ht="15.75" customHeight="1" x14ac:dyDescent="0.2">
      <c r="A155" s="87" t="s">
        <v>152</v>
      </c>
      <c r="B155" s="88" t="s">
        <v>558</v>
      </c>
      <c r="C155" s="89">
        <v>45383</v>
      </c>
      <c r="D155" s="90" t="s">
        <v>35</v>
      </c>
      <c r="E155" s="91" t="s">
        <v>559</v>
      </c>
      <c r="F155" s="94"/>
      <c r="G155" s="88"/>
      <c r="H155" s="88"/>
      <c r="I155" s="88"/>
      <c r="J155" s="88"/>
      <c r="K155" s="93">
        <v>45629</v>
      </c>
      <c r="L155" s="88"/>
      <c r="M155" s="116">
        <f>('DATA 01 2024'!C155+'DATA 01 2024'!F155+'DATA 01 2024'!G155)/3</f>
        <v>0</v>
      </c>
    </row>
    <row r="156" spans="1:13" ht="15.75" customHeight="1" x14ac:dyDescent="0.2">
      <c r="A156" s="87" t="s">
        <v>152</v>
      </c>
      <c r="B156" s="88" t="s">
        <v>560</v>
      </c>
      <c r="C156" s="89">
        <v>45383</v>
      </c>
      <c r="D156" s="90" t="s">
        <v>35</v>
      </c>
      <c r="E156" s="91" t="s">
        <v>561</v>
      </c>
      <c r="F156" s="94">
        <v>45471</v>
      </c>
      <c r="G156" s="88" t="s">
        <v>17</v>
      </c>
      <c r="H156" s="88" t="s">
        <v>562</v>
      </c>
      <c r="I156" s="88" t="s">
        <v>19</v>
      </c>
      <c r="J156" s="88" t="s">
        <v>20</v>
      </c>
      <c r="K156" s="88"/>
      <c r="L156" s="88"/>
      <c r="M156" s="116">
        <f>('DATA 01 2024'!C156+'DATA 01 2024'!F156+'DATA 01 2024'!G156)/3</f>
        <v>0.66666666666666663</v>
      </c>
    </row>
    <row r="157" spans="1:13" ht="15.75" customHeight="1" x14ac:dyDescent="0.2">
      <c r="A157" s="87" t="s">
        <v>152</v>
      </c>
      <c r="B157" s="88" t="s">
        <v>563</v>
      </c>
      <c r="C157" s="89">
        <v>45383</v>
      </c>
      <c r="D157" s="90" t="s">
        <v>35</v>
      </c>
      <c r="E157" s="91" t="s">
        <v>564</v>
      </c>
      <c r="F157" s="92"/>
      <c r="G157" s="88"/>
      <c r="H157" s="88"/>
      <c r="I157" s="88"/>
      <c r="J157" s="88"/>
      <c r="K157" s="93">
        <v>45629</v>
      </c>
      <c r="L157" s="88"/>
      <c r="M157" s="116">
        <f>('DATA 01 2024'!C157+'DATA 01 2024'!F157+'DATA 01 2024'!G157)/3</f>
        <v>0</v>
      </c>
    </row>
    <row r="158" spans="1:13" ht="15.75" customHeight="1" x14ac:dyDescent="0.2">
      <c r="A158" s="87" t="s">
        <v>152</v>
      </c>
      <c r="B158" s="88" t="s">
        <v>565</v>
      </c>
      <c r="C158" s="89">
        <v>45383</v>
      </c>
      <c r="D158" s="90" t="s">
        <v>35</v>
      </c>
      <c r="E158" s="91" t="s">
        <v>566</v>
      </c>
      <c r="F158" s="92"/>
      <c r="G158" s="88"/>
      <c r="H158" s="88"/>
      <c r="I158" s="88"/>
      <c r="J158" s="88"/>
      <c r="K158" s="93">
        <v>45629</v>
      </c>
      <c r="L158" s="88"/>
      <c r="M158" s="116">
        <f>('DATA 01 2024'!C158+'DATA 01 2024'!F158+'DATA 01 2024'!G158)/3</f>
        <v>0</v>
      </c>
    </row>
    <row r="159" spans="1:13" ht="15.75" customHeight="1" x14ac:dyDescent="0.2">
      <c r="A159" s="87" t="s">
        <v>152</v>
      </c>
      <c r="B159" s="88" t="s">
        <v>567</v>
      </c>
      <c r="C159" s="89">
        <v>45383</v>
      </c>
      <c r="D159" s="90" t="s">
        <v>35</v>
      </c>
      <c r="E159" s="91" t="s">
        <v>568</v>
      </c>
      <c r="F159" s="94">
        <v>45471</v>
      </c>
      <c r="G159" s="88" t="s">
        <v>17</v>
      </c>
      <c r="H159" s="88" t="s">
        <v>569</v>
      </c>
      <c r="I159" s="88" t="s">
        <v>19</v>
      </c>
      <c r="J159" s="88" t="s">
        <v>20</v>
      </c>
      <c r="K159" s="88"/>
      <c r="L159" s="88"/>
      <c r="M159" s="116">
        <f>('DATA 01 2024'!C159+'DATA 01 2024'!F159+'DATA 01 2024'!G159)/3</f>
        <v>0.66666666666666663</v>
      </c>
    </row>
    <row r="160" spans="1:13" ht="15.75" customHeight="1" x14ac:dyDescent="0.2">
      <c r="A160" s="87" t="s">
        <v>152</v>
      </c>
      <c r="B160" s="88" t="s">
        <v>570</v>
      </c>
      <c r="C160" s="89">
        <v>45383</v>
      </c>
      <c r="D160" s="90" t="s">
        <v>35</v>
      </c>
      <c r="E160" s="91" t="s">
        <v>571</v>
      </c>
      <c r="F160" s="92"/>
      <c r="G160" s="88"/>
      <c r="H160" s="88"/>
      <c r="I160" s="88"/>
      <c r="J160" s="88"/>
      <c r="K160" s="93">
        <v>45629</v>
      </c>
      <c r="L160" s="88"/>
      <c r="M160" s="116">
        <f>('DATA 01 2024'!C160+'DATA 01 2024'!F160+'DATA 01 2024'!G160)/3</f>
        <v>0</v>
      </c>
    </row>
    <row r="161" spans="1:13" ht="15.75" customHeight="1" x14ac:dyDescent="0.2">
      <c r="A161" s="87" t="s">
        <v>152</v>
      </c>
      <c r="B161" s="88" t="s">
        <v>572</v>
      </c>
      <c r="C161" s="89">
        <v>45383</v>
      </c>
      <c r="D161" s="90" t="s">
        <v>35</v>
      </c>
      <c r="E161" s="91" t="s">
        <v>573</v>
      </c>
      <c r="F161" s="92"/>
      <c r="G161" s="88"/>
      <c r="H161" s="88"/>
      <c r="I161" s="88"/>
      <c r="J161" s="88"/>
      <c r="K161" s="93">
        <v>45629</v>
      </c>
      <c r="L161" s="88"/>
      <c r="M161" s="116">
        <f>('DATA 01 2024'!C161+'DATA 01 2024'!F161+'DATA 01 2024'!G161)/3</f>
        <v>0</v>
      </c>
    </row>
    <row r="162" spans="1:13" ht="15.75" customHeight="1" x14ac:dyDescent="0.2">
      <c r="A162" s="87" t="s">
        <v>152</v>
      </c>
      <c r="B162" s="88" t="s">
        <v>574</v>
      </c>
      <c r="C162" s="89">
        <v>45383</v>
      </c>
      <c r="D162" s="90" t="s">
        <v>35</v>
      </c>
      <c r="E162" s="91" t="s">
        <v>575</v>
      </c>
      <c r="F162" s="92"/>
      <c r="G162" s="88"/>
      <c r="H162" s="88"/>
      <c r="I162" s="88"/>
      <c r="J162" s="88"/>
      <c r="K162" s="93">
        <v>45629</v>
      </c>
      <c r="L162" s="88"/>
      <c r="M162" s="116">
        <f>('DATA 01 2024'!C162+'DATA 01 2024'!F162+'DATA 01 2024'!G162)/3</f>
        <v>0</v>
      </c>
    </row>
    <row r="163" spans="1:13" ht="15.75" customHeight="1" x14ac:dyDescent="0.2">
      <c r="A163" s="87" t="s">
        <v>152</v>
      </c>
      <c r="B163" s="88" t="s">
        <v>576</v>
      </c>
      <c r="C163" s="89">
        <v>45383</v>
      </c>
      <c r="D163" s="90" t="s">
        <v>35</v>
      </c>
      <c r="E163" s="91" t="s">
        <v>577</v>
      </c>
      <c r="F163" s="92"/>
      <c r="G163" s="88"/>
      <c r="H163" s="88"/>
      <c r="I163" s="88"/>
      <c r="J163" s="88"/>
      <c r="K163" s="93">
        <v>45629</v>
      </c>
      <c r="L163" s="88"/>
      <c r="M163" s="116">
        <f>('DATA 01 2024'!C163+'DATA 01 2024'!F163+'DATA 01 2024'!G163)/3</f>
        <v>0</v>
      </c>
    </row>
    <row r="164" spans="1:13" ht="15.75" customHeight="1" x14ac:dyDescent="0.2">
      <c r="A164" s="87" t="s">
        <v>152</v>
      </c>
      <c r="B164" s="88" t="s">
        <v>578</v>
      </c>
      <c r="C164" s="89">
        <v>45383</v>
      </c>
      <c r="D164" s="90" t="s">
        <v>35</v>
      </c>
      <c r="E164" s="91" t="s">
        <v>579</v>
      </c>
      <c r="F164" s="94">
        <v>45505</v>
      </c>
      <c r="G164" s="88" t="s">
        <v>30</v>
      </c>
      <c r="H164" s="88" t="s">
        <v>580</v>
      </c>
      <c r="I164" s="88" t="s">
        <v>19</v>
      </c>
      <c r="J164" s="88" t="s">
        <v>26</v>
      </c>
      <c r="K164" s="88"/>
      <c r="L164" s="88" t="s">
        <v>33</v>
      </c>
      <c r="M164" s="116">
        <f>('DATA 01 2024'!C164+'DATA 01 2024'!F164+'DATA 01 2024'!G164)/3</f>
        <v>0.41666666666666669</v>
      </c>
    </row>
    <row r="165" spans="1:13" ht="15.75" customHeight="1" x14ac:dyDescent="0.2">
      <c r="A165" s="87" t="s">
        <v>152</v>
      </c>
      <c r="B165" s="88" t="s">
        <v>581</v>
      </c>
      <c r="C165" s="89">
        <v>45383</v>
      </c>
      <c r="D165" s="90" t="s">
        <v>35</v>
      </c>
      <c r="E165" s="91" t="s">
        <v>582</v>
      </c>
      <c r="F165" s="94">
        <v>45478</v>
      </c>
      <c r="G165" s="88" t="s">
        <v>30</v>
      </c>
      <c r="H165" s="88" t="s">
        <v>583</v>
      </c>
      <c r="I165" s="88" t="s">
        <v>19</v>
      </c>
      <c r="J165" s="88" t="s">
        <v>20</v>
      </c>
      <c r="K165" s="88"/>
      <c r="L165" s="88" t="s">
        <v>33</v>
      </c>
      <c r="M165" s="116">
        <f>('DATA 01 2024'!C165+'DATA 01 2024'!F165+'DATA 01 2024'!G165)/3</f>
        <v>0.58333333333333337</v>
      </c>
    </row>
    <row r="166" spans="1:13" ht="15.75" customHeight="1" x14ac:dyDescent="0.2">
      <c r="A166" s="87" t="s">
        <v>152</v>
      </c>
      <c r="B166" s="88" t="s">
        <v>584</v>
      </c>
      <c r="C166" s="89">
        <v>45383</v>
      </c>
      <c r="D166" s="90" t="s">
        <v>35</v>
      </c>
      <c r="E166" s="91" t="s">
        <v>585</v>
      </c>
      <c r="F166" s="92"/>
      <c r="G166" s="88"/>
      <c r="H166" s="88"/>
      <c r="I166" s="88"/>
      <c r="J166" s="88"/>
      <c r="K166" s="93">
        <v>45629</v>
      </c>
      <c r="L166" s="88"/>
      <c r="M166" s="116">
        <f>('DATA 01 2024'!C166+'DATA 01 2024'!F166+'DATA 01 2024'!G166)/3</f>
        <v>0</v>
      </c>
    </row>
    <row r="167" spans="1:13" ht="15.75" customHeight="1" x14ac:dyDescent="0.2">
      <c r="A167" s="87" t="s">
        <v>152</v>
      </c>
      <c r="B167" s="88" t="s">
        <v>586</v>
      </c>
      <c r="C167" s="89">
        <v>45383</v>
      </c>
      <c r="D167" s="90" t="s">
        <v>35</v>
      </c>
      <c r="E167" s="91" t="s">
        <v>587</v>
      </c>
      <c r="F167" s="94">
        <v>45482</v>
      </c>
      <c r="G167" s="88" t="s">
        <v>17</v>
      </c>
      <c r="H167" s="88" t="s">
        <v>588</v>
      </c>
      <c r="I167" s="88" t="s">
        <v>19</v>
      </c>
      <c r="J167" s="88" t="s">
        <v>20</v>
      </c>
      <c r="K167" s="88"/>
      <c r="L167" s="88"/>
      <c r="M167" s="116">
        <f>('DATA 01 2024'!C167+'DATA 01 2024'!F167+'DATA 01 2024'!G167)/3</f>
        <v>0.66666666666666663</v>
      </c>
    </row>
    <row r="168" spans="1:13" ht="15.75" customHeight="1" x14ac:dyDescent="0.2">
      <c r="A168" s="87" t="s">
        <v>152</v>
      </c>
      <c r="B168" s="88" t="s">
        <v>589</v>
      </c>
      <c r="C168" s="89">
        <v>45383</v>
      </c>
      <c r="D168" s="90" t="s">
        <v>35</v>
      </c>
      <c r="E168" s="91" t="s">
        <v>590</v>
      </c>
      <c r="F168" s="92"/>
      <c r="G168" s="88"/>
      <c r="H168" s="88"/>
      <c r="I168" s="88"/>
      <c r="J168" s="88"/>
      <c r="K168" s="93">
        <v>45629</v>
      </c>
      <c r="L168" s="88"/>
      <c r="M168" s="116">
        <f>('DATA 01 2024'!C168+'DATA 01 2024'!F168+'DATA 01 2024'!G168)/3</f>
        <v>0</v>
      </c>
    </row>
    <row r="169" spans="1:13" ht="15.75" customHeight="1" x14ac:dyDescent="0.2">
      <c r="A169" s="87" t="s">
        <v>152</v>
      </c>
      <c r="B169" s="88" t="s">
        <v>591</v>
      </c>
      <c r="C169" s="89">
        <v>45384</v>
      </c>
      <c r="D169" s="90" t="s">
        <v>35</v>
      </c>
      <c r="E169" s="91" t="s">
        <v>592</v>
      </c>
      <c r="F169" s="94">
        <v>45404</v>
      </c>
      <c r="G169" s="88" t="s">
        <v>17</v>
      </c>
      <c r="H169" s="88" t="s">
        <v>593</v>
      </c>
      <c r="I169" s="88" t="s">
        <v>19</v>
      </c>
      <c r="J169" s="88" t="s">
        <v>20</v>
      </c>
      <c r="K169" s="88"/>
      <c r="L169" s="88"/>
      <c r="M169" s="116">
        <f>('DATA 01 2024'!C169+'DATA 01 2024'!F169+'DATA 01 2024'!G169)/3</f>
        <v>0.66666666666666663</v>
      </c>
    </row>
    <row r="170" spans="1:13" ht="15.75" customHeight="1" x14ac:dyDescent="0.2">
      <c r="A170" s="87" t="s">
        <v>152</v>
      </c>
      <c r="B170" s="88" t="s">
        <v>594</v>
      </c>
      <c r="C170" s="89">
        <v>45383</v>
      </c>
      <c r="D170" s="90" t="s">
        <v>35</v>
      </c>
      <c r="E170" s="91" t="s">
        <v>595</v>
      </c>
      <c r="F170" s="94">
        <v>45665</v>
      </c>
      <c r="G170" s="88" t="s">
        <v>17</v>
      </c>
      <c r="H170" s="88" t="s">
        <v>596</v>
      </c>
      <c r="I170" s="88" t="s">
        <v>19</v>
      </c>
      <c r="J170" s="88" t="s">
        <v>26</v>
      </c>
      <c r="K170" s="93">
        <v>45629</v>
      </c>
      <c r="L170" s="88" t="s">
        <v>174</v>
      </c>
      <c r="M170" s="116">
        <f>('DATA 01 2024'!C170+'DATA 01 2024'!F170+'DATA 01 2024'!G170)/3</f>
        <v>0.66666666666666663</v>
      </c>
    </row>
    <row r="171" spans="1:13" ht="15.75" customHeight="1" x14ac:dyDescent="0.2">
      <c r="A171" s="87" t="s">
        <v>152</v>
      </c>
      <c r="B171" s="88" t="s">
        <v>597</v>
      </c>
      <c r="C171" s="89">
        <v>45383</v>
      </c>
      <c r="D171" s="90" t="s">
        <v>35</v>
      </c>
      <c r="E171" s="91" t="s">
        <v>598</v>
      </c>
      <c r="F171" s="94">
        <v>45665</v>
      </c>
      <c r="G171" s="88" t="s">
        <v>30</v>
      </c>
      <c r="H171" s="88" t="s">
        <v>599</v>
      </c>
      <c r="I171" s="88" t="s">
        <v>19</v>
      </c>
      <c r="J171" s="88" t="s">
        <v>26</v>
      </c>
      <c r="K171" s="93">
        <v>45629</v>
      </c>
      <c r="L171" s="88" t="s">
        <v>33</v>
      </c>
      <c r="M171" s="116">
        <f>('DATA 01 2024'!C171+'DATA 01 2024'!F171+'DATA 01 2024'!G171)/3</f>
        <v>0.41666666666666669</v>
      </c>
    </row>
    <row r="172" spans="1:13" ht="15.75" customHeight="1" x14ac:dyDescent="0.2">
      <c r="A172" s="87" t="s">
        <v>152</v>
      </c>
      <c r="B172" s="88" t="s">
        <v>600</v>
      </c>
      <c r="C172" s="89">
        <v>45383</v>
      </c>
      <c r="D172" s="90" t="s">
        <v>35</v>
      </c>
      <c r="E172" s="91" t="s">
        <v>601</v>
      </c>
      <c r="F172" s="94">
        <v>45484</v>
      </c>
      <c r="G172" s="88" t="s">
        <v>30</v>
      </c>
      <c r="H172" s="88" t="s">
        <v>602</v>
      </c>
      <c r="I172" s="88" t="s">
        <v>19</v>
      </c>
      <c r="J172" s="88" t="s">
        <v>26</v>
      </c>
      <c r="K172" s="88"/>
      <c r="L172" s="88" t="s">
        <v>174</v>
      </c>
      <c r="M172" s="116">
        <f>('DATA 01 2024'!C172+'DATA 01 2024'!F172+'DATA 01 2024'!G172)/3</f>
        <v>0.58333333333333337</v>
      </c>
    </row>
    <row r="173" spans="1:13" ht="15.75" customHeight="1" x14ac:dyDescent="0.2">
      <c r="A173" s="87" t="s">
        <v>152</v>
      </c>
      <c r="B173" s="88" t="s">
        <v>603</v>
      </c>
      <c r="C173" s="89">
        <v>45383</v>
      </c>
      <c r="D173" s="90" t="s">
        <v>35</v>
      </c>
      <c r="E173" s="91" t="s">
        <v>604</v>
      </c>
      <c r="F173" s="92"/>
      <c r="G173" s="88"/>
      <c r="H173" s="88"/>
      <c r="I173" s="88"/>
      <c r="J173" s="88"/>
      <c r="K173" s="93">
        <v>45629</v>
      </c>
      <c r="L173" s="88"/>
      <c r="M173" s="116">
        <f>('DATA 01 2024'!C173+'DATA 01 2024'!F173+'DATA 01 2024'!G173)/3</f>
        <v>0</v>
      </c>
    </row>
    <row r="174" spans="1:13" ht="15.75" customHeight="1" x14ac:dyDescent="0.2">
      <c r="A174" s="87" t="s">
        <v>152</v>
      </c>
      <c r="B174" s="88" t="s">
        <v>605</v>
      </c>
      <c r="C174" s="89">
        <v>45383</v>
      </c>
      <c r="D174" s="90" t="s">
        <v>35</v>
      </c>
      <c r="E174" s="91" t="s">
        <v>606</v>
      </c>
      <c r="F174" s="92"/>
      <c r="G174" s="88"/>
      <c r="H174" s="88"/>
      <c r="I174" s="88"/>
      <c r="J174" s="88"/>
      <c r="K174" s="93">
        <v>45629</v>
      </c>
      <c r="L174" s="88"/>
      <c r="M174" s="116">
        <f>('DATA 01 2024'!C174+'DATA 01 2024'!F174+'DATA 01 2024'!G174)/3</f>
        <v>0</v>
      </c>
    </row>
    <row r="175" spans="1:13" ht="15.75" customHeight="1" x14ac:dyDescent="0.2">
      <c r="A175" s="87" t="s">
        <v>152</v>
      </c>
      <c r="B175" s="88" t="s">
        <v>607</v>
      </c>
      <c r="C175" s="89">
        <v>45383</v>
      </c>
      <c r="D175" s="90" t="s">
        <v>35</v>
      </c>
      <c r="E175" s="91" t="s">
        <v>608</v>
      </c>
      <c r="F175" s="92"/>
      <c r="G175" s="88"/>
      <c r="H175" s="88"/>
      <c r="I175" s="88"/>
      <c r="J175" s="88"/>
      <c r="K175" s="93">
        <v>45629</v>
      </c>
      <c r="L175" s="88"/>
      <c r="M175" s="116">
        <f>('DATA 01 2024'!C175+'DATA 01 2024'!F175+'DATA 01 2024'!G175)/3</f>
        <v>0</v>
      </c>
    </row>
    <row r="176" spans="1:13" ht="15.75" customHeight="1" x14ac:dyDescent="0.2">
      <c r="A176" s="87" t="s">
        <v>152</v>
      </c>
      <c r="B176" s="88" t="s">
        <v>609</v>
      </c>
      <c r="C176" s="89">
        <v>45383</v>
      </c>
      <c r="D176" s="90" t="s">
        <v>35</v>
      </c>
      <c r="E176" s="91" t="s">
        <v>610</v>
      </c>
      <c r="F176" s="92"/>
      <c r="G176" s="88"/>
      <c r="H176" s="88"/>
      <c r="I176" s="88"/>
      <c r="J176" s="88"/>
      <c r="K176" s="93">
        <v>45629</v>
      </c>
      <c r="L176" s="88"/>
      <c r="M176" s="116">
        <f>('DATA 01 2024'!C176+'DATA 01 2024'!F176+'DATA 01 2024'!G176)/3</f>
        <v>0</v>
      </c>
    </row>
    <row r="177" spans="1:13" ht="15.75" customHeight="1" x14ac:dyDescent="0.2">
      <c r="A177" s="87" t="s">
        <v>152</v>
      </c>
      <c r="B177" s="88" t="s">
        <v>611</v>
      </c>
      <c r="C177" s="89">
        <v>45383</v>
      </c>
      <c r="D177" s="90" t="s">
        <v>35</v>
      </c>
      <c r="E177" s="91" t="s">
        <v>612</v>
      </c>
      <c r="F177" s="94">
        <v>45400</v>
      </c>
      <c r="G177" s="88" t="s">
        <v>30</v>
      </c>
      <c r="H177" s="88" t="s">
        <v>613</v>
      </c>
      <c r="I177" s="88" t="s">
        <v>32</v>
      </c>
      <c r="J177" s="88" t="s">
        <v>20</v>
      </c>
      <c r="K177" s="88"/>
      <c r="L177" s="88" t="s">
        <v>33</v>
      </c>
      <c r="M177" s="116">
        <f>('DATA 01 2024'!C177+'DATA 01 2024'!F177+'DATA 01 2024'!G177)/3</f>
        <v>0.41666666666666669</v>
      </c>
    </row>
    <row r="178" spans="1:13" ht="15.75" customHeight="1" x14ac:dyDescent="0.2">
      <c r="A178" s="87" t="s">
        <v>152</v>
      </c>
      <c r="B178" s="88" t="s">
        <v>614</v>
      </c>
      <c r="C178" s="89">
        <v>45383</v>
      </c>
      <c r="D178" s="90" t="s">
        <v>35</v>
      </c>
      <c r="E178" s="91" t="s">
        <v>615</v>
      </c>
      <c r="F178" s="92"/>
      <c r="G178" s="88"/>
      <c r="H178" s="88"/>
      <c r="I178" s="88"/>
      <c r="J178" s="88"/>
      <c r="K178" s="93">
        <v>45629</v>
      </c>
      <c r="L178" s="88"/>
      <c r="M178" s="116">
        <f>('DATA 01 2024'!C178+'DATA 01 2024'!F178+'DATA 01 2024'!G178)/3</f>
        <v>0</v>
      </c>
    </row>
    <row r="179" spans="1:13" ht="15.75" customHeight="1" x14ac:dyDescent="0.2">
      <c r="A179" s="87" t="s">
        <v>152</v>
      </c>
      <c r="B179" s="88" t="s">
        <v>616</v>
      </c>
      <c r="C179" s="89">
        <v>45383</v>
      </c>
      <c r="D179" s="90" t="s">
        <v>35</v>
      </c>
      <c r="E179" s="91" t="s">
        <v>617</v>
      </c>
      <c r="F179" s="92"/>
      <c r="G179" s="88"/>
      <c r="H179" s="88"/>
      <c r="I179" s="88"/>
      <c r="J179" s="88"/>
      <c r="K179" s="93">
        <v>45629</v>
      </c>
      <c r="L179" s="88"/>
      <c r="M179" s="116">
        <f>('DATA 01 2024'!C179+'DATA 01 2024'!F179+'DATA 01 2024'!G179)/3</f>
        <v>0</v>
      </c>
    </row>
    <row r="180" spans="1:13" ht="15.75" customHeight="1" x14ac:dyDescent="0.2">
      <c r="A180" s="87" t="s">
        <v>152</v>
      </c>
      <c r="B180" s="88" t="s">
        <v>618</v>
      </c>
      <c r="C180" s="89">
        <v>45383</v>
      </c>
      <c r="D180" s="90" t="s">
        <v>35</v>
      </c>
      <c r="E180" s="91" t="s">
        <v>619</v>
      </c>
      <c r="F180" s="92"/>
      <c r="G180" s="88"/>
      <c r="H180" s="88"/>
      <c r="I180" s="88"/>
      <c r="J180" s="88"/>
      <c r="K180" s="93">
        <v>45629</v>
      </c>
      <c r="L180" s="88"/>
      <c r="M180" s="116">
        <f>('DATA 01 2024'!C180+'DATA 01 2024'!F180+'DATA 01 2024'!G180)/3</f>
        <v>0</v>
      </c>
    </row>
    <row r="181" spans="1:13" ht="15.75" customHeight="1" x14ac:dyDescent="0.2">
      <c r="A181" s="87" t="s">
        <v>152</v>
      </c>
      <c r="B181" s="88" t="s">
        <v>620</v>
      </c>
      <c r="C181" s="89">
        <v>45383</v>
      </c>
      <c r="D181" s="90" t="s">
        <v>35</v>
      </c>
      <c r="E181" s="91" t="s">
        <v>621</v>
      </c>
      <c r="F181" s="94">
        <v>45490</v>
      </c>
      <c r="G181" s="88" t="s">
        <v>17</v>
      </c>
      <c r="H181" s="88" t="s">
        <v>622</v>
      </c>
      <c r="I181" s="88" t="s">
        <v>19</v>
      </c>
      <c r="J181" s="88" t="s">
        <v>26</v>
      </c>
      <c r="K181" s="88"/>
      <c r="L181" s="88"/>
      <c r="M181" s="116">
        <f>('DATA 01 2024'!C181+'DATA 01 2024'!F181+'DATA 01 2024'!G181)/3</f>
        <v>0.5</v>
      </c>
    </row>
    <row r="182" spans="1:13" ht="15.75" customHeight="1" x14ac:dyDescent="0.2">
      <c r="A182" s="87" t="s">
        <v>152</v>
      </c>
      <c r="B182" s="88" t="s">
        <v>623</v>
      </c>
      <c r="C182" s="89">
        <v>45383</v>
      </c>
      <c r="D182" s="90" t="s">
        <v>35</v>
      </c>
      <c r="E182" s="91" t="s">
        <v>624</v>
      </c>
      <c r="F182" s="92"/>
      <c r="G182" s="88"/>
      <c r="H182" s="88"/>
      <c r="I182" s="88"/>
      <c r="J182" s="88"/>
      <c r="K182" s="93">
        <v>45629</v>
      </c>
      <c r="L182" s="88"/>
      <c r="M182" s="116">
        <f>('DATA 01 2024'!C182+'DATA 01 2024'!F182+'DATA 01 2024'!G182)/3</f>
        <v>0</v>
      </c>
    </row>
    <row r="183" spans="1:13" ht="15.75" customHeight="1" x14ac:dyDescent="0.2">
      <c r="A183" s="87" t="s">
        <v>152</v>
      </c>
      <c r="B183" s="88" t="s">
        <v>625</v>
      </c>
      <c r="C183" s="89">
        <v>45383</v>
      </c>
      <c r="D183" s="90" t="s">
        <v>35</v>
      </c>
      <c r="E183" s="91" t="s">
        <v>626</v>
      </c>
      <c r="F183" s="94"/>
      <c r="G183" s="88"/>
      <c r="H183" s="88"/>
      <c r="I183" s="88"/>
      <c r="J183" s="88"/>
      <c r="K183" s="93">
        <v>45629</v>
      </c>
      <c r="L183" s="88"/>
      <c r="M183" s="116">
        <f>('DATA 01 2024'!C183+'DATA 01 2024'!F183+'DATA 01 2024'!G183)/3</f>
        <v>0</v>
      </c>
    </row>
    <row r="184" spans="1:13" ht="15.75" customHeight="1" x14ac:dyDescent="0.2">
      <c r="A184" s="87" t="s">
        <v>152</v>
      </c>
      <c r="B184" s="88" t="s">
        <v>627</v>
      </c>
      <c r="C184" s="89">
        <v>45383</v>
      </c>
      <c r="D184" s="90" t="s">
        <v>35</v>
      </c>
      <c r="E184" s="91" t="s">
        <v>628</v>
      </c>
      <c r="F184" s="94">
        <v>45435</v>
      </c>
      <c r="G184" s="88" t="s">
        <v>17</v>
      </c>
      <c r="H184" s="88" t="s">
        <v>629</v>
      </c>
      <c r="I184" s="88" t="s">
        <v>19</v>
      </c>
      <c r="J184" s="88" t="s">
        <v>26</v>
      </c>
      <c r="K184" s="27"/>
      <c r="L184" s="88" t="s">
        <v>174</v>
      </c>
      <c r="M184" s="116">
        <f>('DATA 01 2024'!C184+'DATA 01 2024'!F184+'DATA 01 2024'!G184)/3</f>
        <v>0.66666666666666663</v>
      </c>
    </row>
    <row r="185" spans="1:13" ht="15.75" customHeight="1" x14ac:dyDescent="0.2">
      <c r="A185" s="87" t="s">
        <v>152</v>
      </c>
      <c r="B185" s="88" t="s">
        <v>630</v>
      </c>
      <c r="C185" s="89">
        <v>45383</v>
      </c>
      <c r="D185" s="90" t="s">
        <v>35</v>
      </c>
      <c r="E185" s="91" t="s">
        <v>631</v>
      </c>
      <c r="F185" s="92"/>
      <c r="G185" s="88"/>
      <c r="H185" s="88"/>
      <c r="I185" s="88"/>
      <c r="J185" s="88"/>
      <c r="K185" s="93">
        <v>45629</v>
      </c>
      <c r="L185" s="88"/>
      <c r="M185" s="116">
        <f>('DATA 01 2024'!C185+'DATA 01 2024'!F185+'DATA 01 2024'!G185)/3</f>
        <v>0</v>
      </c>
    </row>
    <row r="186" spans="1:13" ht="15.75" customHeight="1" x14ac:dyDescent="0.2">
      <c r="A186" s="87" t="s">
        <v>152</v>
      </c>
      <c r="B186" s="88" t="s">
        <v>632</v>
      </c>
      <c r="C186" s="89">
        <v>45383</v>
      </c>
      <c r="D186" s="90" t="s">
        <v>35</v>
      </c>
      <c r="E186" s="91" t="s">
        <v>633</v>
      </c>
      <c r="F186" s="92"/>
      <c r="G186" s="88"/>
      <c r="H186" s="88"/>
      <c r="I186" s="88"/>
      <c r="J186" s="88"/>
      <c r="K186" s="93">
        <v>45629</v>
      </c>
      <c r="L186" s="88"/>
      <c r="M186" s="116">
        <f>('DATA 01 2024'!C186+'DATA 01 2024'!F186+'DATA 01 2024'!G186)/3</f>
        <v>0</v>
      </c>
    </row>
    <row r="187" spans="1:13" ht="15.75" customHeight="1" x14ac:dyDescent="0.2">
      <c r="A187" s="87" t="s">
        <v>152</v>
      </c>
      <c r="B187" s="88" t="s">
        <v>634</v>
      </c>
      <c r="C187" s="89">
        <v>45383</v>
      </c>
      <c r="D187" s="90" t="s">
        <v>35</v>
      </c>
      <c r="E187" s="91" t="s">
        <v>635</v>
      </c>
      <c r="F187" s="94"/>
      <c r="G187" s="88"/>
      <c r="H187" s="88"/>
      <c r="I187" s="88"/>
      <c r="J187" s="88"/>
      <c r="K187" s="93">
        <v>45629</v>
      </c>
      <c r="L187" s="88"/>
      <c r="M187" s="116">
        <f>('DATA 01 2024'!C187+'DATA 01 2024'!F187+'DATA 01 2024'!G187)/3</f>
        <v>0</v>
      </c>
    </row>
    <row r="188" spans="1:13" ht="15.75" customHeight="1" x14ac:dyDescent="0.25">
      <c r="A188" s="87" t="s">
        <v>152</v>
      </c>
      <c r="B188" s="88" t="s">
        <v>636</v>
      </c>
      <c r="C188" s="89">
        <v>45383</v>
      </c>
      <c r="D188" s="90" t="s">
        <v>35</v>
      </c>
      <c r="E188" s="91" t="s">
        <v>637</v>
      </c>
      <c r="F188" s="96"/>
      <c r="G188" s="97"/>
      <c r="H188" s="97"/>
      <c r="I188" s="97"/>
      <c r="J188" s="97"/>
      <c r="K188" s="93">
        <v>45629</v>
      </c>
      <c r="L188" s="97"/>
      <c r="M188" s="116">
        <f>('DATA 01 2024'!C188+'DATA 01 2024'!F188+'DATA 01 2024'!G188)/3</f>
        <v>0</v>
      </c>
    </row>
    <row r="189" spans="1:13" ht="15.75" customHeight="1" x14ac:dyDescent="0.25">
      <c r="A189" s="87" t="s">
        <v>152</v>
      </c>
      <c r="B189" s="88" t="s">
        <v>638</v>
      </c>
      <c r="C189" s="89">
        <v>45383</v>
      </c>
      <c r="D189" s="90" t="s">
        <v>35</v>
      </c>
      <c r="E189" s="91" t="s">
        <v>639</v>
      </c>
      <c r="F189" s="96"/>
      <c r="G189" s="97"/>
      <c r="H189" s="97"/>
      <c r="I189" s="97"/>
      <c r="J189" s="97"/>
      <c r="K189" s="93">
        <v>45629</v>
      </c>
      <c r="L189" s="97"/>
      <c r="M189" s="116">
        <f>('DATA 01 2024'!C189+'DATA 01 2024'!F189+'DATA 01 2024'!G189)/3</f>
        <v>0</v>
      </c>
    </row>
    <row r="190" spans="1:13" ht="15.75" customHeight="1" x14ac:dyDescent="0.2">
      <c r="A190" s="87" t="s">
        <v>152</v>
      </c>
      <c r="B190" s="88" t="s">
        <v>640</v>
      </c>
      <c r="C190" s="89">
        <v>45383</v>
      </c>
      <c r="D190" s="90" t="s">
        <v>35</v>
      </c>
      <c r="E190" s="91" t="s">
        <v>641</v>
      </c>
      <c r="F190" s="92"/>
      <c r="G190" s="88"/>
      <c r="H190" s="88"/>
      <c r="I190" s="88"/>
      <c r="J190" s="88"/>
      <c r="K190" s="93">
        <v>45629</v>
      </c>
      <c r="L190" s="88"/>
      <c r="M190" s="116">
        <f>('DATA 01 2024'!C190+'DATA 01 2024'!F190+'DATA 01 2024'!G190)/3</f>
        <v>0</v>
      </c>
    </row>
    <row r="191" spans="1:13" ht="15.75" customHeight="1" x14ac:dyDescent="0.2">
      <c r="A191" s="87" t="s">
        <v>152</v>
      </c>
      <c r="B191" s="88" t="s">
        <v>642</v>
      </c>
      <c r="C191" s="89">
        <v>45383</v>
      </c>
      <c r="D191" s="90" t="s">
        <v>35</v>
      </c>
      <c r="E191" s="91" t="s">
        <v>643</v>
      </c>
      <c r="F191" s="94">
        <v>45488</v>
      </c>
      <c r="G191" s="88" t="s">
        <v>17</v>
      </c>
      <c r="H191" s="88" t="s">
        <v>644</v>
      </c>
      <c r="I191" s="88" t="s">
        <v>19</v>
      </c>
      <c r="J191" s="88" t="s">
        <v>26</v>
      </c>
      <c r="K191" s="88"/>
      <c r="L191" s="88"/>
      <c r="M191" s="116">
        <f>('DATA 01 2024'!C191+'DATA 01 2024'!F191+'DATA 01 2024'!G191)/3</f>
        <v>0.5</v>
      </c>
    </row>
    <row r="192" spans="1:13" ht="15.75" customHeight="1" x14ac:dyDescent="0.2">
      <c r="A192" s="87" t="s">
        <v>152</v>
      </c>
      <c r="B192" s="88" t="s">
        <v>645</v>
      </c>
      <c r="C192" s="89">
        <v>45383</v>
      </c>
      <c r="D192" s="90" t="s">
        <v>35</v>
      </c>
      <c r="E192" s="91" t="s">
        <v>646</v>
      </c>
      <c r="F192" s="92"/>
      <c r="G192" s="88"/>
      <c r="H192" s="88"/>
      <c r="I192" s="88"/>
      <c r="J192" s="88"/>
      <c r="K192" s="93">
        <v>45629</v>
      </c>
      <c r="L192" s="88"/>
      <c r="M192" s="116">
        <f>('DATA 01 2024'!C192+'DATA 01 2024'!F192+'DATA 01 2024'!G192)/3</f>
        <v>0</v>
      </c>
    </row>
    <row r="193" spans="1:13" ht="15.75" customHeight="1" x14ac:dyDescent="0.2">
      <c r="A193" s="87" t="s">
        <v>152</v>
      </c>
      <c r="B193" s="88" t="s">
        <v>647</v>
      </c>
      <c r="C193" s="89">
        <v>45383</v>
      </c>
      <c r="D193" s="90" t="s">
        <v>35</v>
      </c>
      <c r="E193" s="91" t="s">
        <v>648</v>
      </c>
      <c r="F193" s="92"/>
      <c r="G193" s="88"/>
      <c r="H193" s="88"/>
      <c r="I193" s="88"/>
      <c r="J193" s="88"/>
      <c r="K193" s="93">
        <v>45629</v>
      </c>
      <c r="L193" s="88"/>
      <c r="M193" s="116">
        <f>('DATA 01 2024'!C193+'DATA 01 2024'!F193+'DATA 01 2024'!G193)/3</f>
        <v>0</v>
      </c>
    </row>
    <row r="194" spans="1:13" ht="15.75" customHeight="1" x14ac:dyDescent="0.2">
      <c r="A194" s="87" t="s">
        <v>152</v>
      </c>
      <c r="B194" s="88" t="s">
        <v>649</v>
      </c>
      <c r="C194" s="89">
        <v>45383</v>
      </c>
      <c r="D194" s="90" t="s">
        <v>35</v>
      </c>
      <c r="E194" s="91" t="s">
        <v>650</v>
      </c>
      <c r="F194" s="92"/>
      <c r="G194" s="88"/>
      <c r="H194" s="88"/>
      <c r="I194" s="88"/>
      <c r="J194" s="88"/>
      <c r="K194" s="93">
        <v>45629</v>
      </c>
      <c r="L194" s="88"/>
      <c r="M194" s="116">
        <f>('DATA 01 2024'!C194+'DATA 01 2024'!F194+'DATA 01 2024'!G194)/3</f>
        <v>0</v>
      </c>
    </row>
    <row r="195" spans="1:13" ht="15.75" customHeight="1" x14ac:dyDescent="0.2">
      <c r="A195" s="87" t="s">
        <v>152</v>
      </c>
      <c r="B195" s="88" t="s">
        <v>651</v>
      </c>
      <c r="C195" s="89">
        <v>45383</v>
      </c>
      <c r="D195" s="90" t="s">
        <v>35</v>
      </c>
      <c r="E195" s="91" t="s">
        <v>652</v>
      </c>
      <c r="F195" s="92"/>
      <c r="G195" s="88"/>
      <c r="H195" s="88"/>
      <c r="I195" s="88"/>
      <c r="J195" s="88"/>
      <c r="K195" s="93">
        <v>45629</v>
      </c>
      <c r="L195" s="88"/>
      <c r="M195" s="116">
        <f>('DATA 01 2024'!C195+'DATA 01 2024'!F195+'DATA 01 2024'!G195)/3</f>
        <v>0</v>
      </c>
    </row>
    <row r="196" spans="1:13" ht="15.75" customHeight="1" x14ac:dyDescent="0.2">
      <c r="A196" s="87" t="s">
        <v>152</v>
      </c>
      <c r="B196" s="88" t="s">
        <v>653</v>
      </c>
      <c r="C196" s="89">
        <v>45383</v>
      </c>
      <c r="D196" s="90" t="s">
        <v>35</v>
      </c>
      <c r="E196" s="91" t="s">
        <v>654</v>
      </c>
      <c r="F196" s="92"/>
      <c r="G196" s="88"/>
      <c r="H196" s="88"/>
      <c r="I196" s="88"/>
      <c r="J196" s="88"/>
      <c r="K196" s="93">
        <v>45629</v>
      </c>
      <c r="L196" s="88"/>
      <c r="M196" s="116">
        <f>('DATA 01 2024'!C196+'DATA 01 2024'!F196+'DATA 01 2024'!G196)/3</f>
        <v>0</v>
      </c>
    </row>
    <row r="197" spans="1:13" ht="15.75" customHeight="1" x14ac:dyDescent="0.2">
      <c r="A197" s="87" t="s">
        <v>152</v>
      </c>
      <c r="B197" s="88" t="s">
        <v>655</v>
      </c>
      <c r="C197" s="89">
        <v>45383</v>
      </c>
      <c r="D197" s="90" t="s">
        <v>35</v>
      </c>
      <c r="E197" s="91" t="s">
        <v>656</v>
      </c>
      <c r="F197" s="92"/>
      <c r="G197" s="88"/>
      <c r="H197" s="88"/>
      <c r="I197" s="88"/>
      <c r="J197" s="88"/>
      <c r="K197" s="93">
        <v>45629</v>
      </c>
      <c r="L197" s="88"/>
      <c r="M197" s="116">
        <f>('DATA 01 2024'!C197+'DATA 01 2024'!F197+'DATA 01 2024'!G197)/3</f>
        <v>0</v>
      </c>
    </row>
    <row r="198" spans="1:13" ht="15.75" customHeight="1" x14ac:dyDescent="0.2">
      <c r="A198" s="87" t="s">
        <v>152</v>
      </c>
      <c r="B198" s="88" t="s">
        <v>657</v>
      </c>
      <c r="C198" s="89">
        <v>45383</v>
      </c>
      <c r="D198" s="90" t="s">
        <v>35</v>
      </c>
      <c r="E198" s="91" t="s">
        <v>658</v>
      </c>
      <c r="F198" s="94">
        <v>45477</v>
      </c>
      <c r="G198" s="88" t="s">
        <v>30</v>
      </c>
      <c r="H198" s="88" t="s">
        <v>659</v>
      </c>
      <c r="I198" s="88" t="s">
        <v>32</v>
      </c>
      <c r="J198" s="88" t="s">
        <v>20</v>
      </c>
      <c r="K198" s="27"/>
      <c r="L198" s="88" t="s">
        <v>33</v>
      </c>
      <c r="M198" s="116">
        <f>('DATA 01 2024'!C198+'DATA 01 2024'!F198+'DATA 01 2024'!G198)/3</f>
        <v>0.41666666666666669</v>
      </c>
    </row>
    <row r="199" spans="1:13" ht="15.75" customHeight="1" x14ac:dyDescent="0.2">
      <c r="A199" s="87" t="s">
        <v>152</v>
      </c>
      <c r="B199" s="88" t="s">
        <v>660</v>
      </c>
      <c r="C199" s="89">
        <v>45383</v>
      </c>
      <c r="D199" s="90" t="s">
        <v>35</v>
      </c>
      <c r="E199" s="91" t="s">
        <v>661</v>
      </c>
      <c r="F199" s="92"/>
      <c r="G199" s="88"/>
      <c r="H199" s="88"/>
      <c r="I199" s="88"/>
      <c r="J199" s="88"/>
      <c r="K199" s="93">
        <v>45629</v>
      </c>
      <c r="L199" s="88"/>
      <c r="M199" s="116">
        <f>('DATA 01 2024'!C199+'DATA 01 2024'!F199+'DATA 01 2024'!G199)/3</f>
        <v>0</v>
      </c>
    </row>
    <row r="200" spans="1:13" ht="15.75" customHeight="1" x14ac:dyDescent="0.2">
      <c r="A200" s="87" t="s">
        <v>152</v>
      </c>
      <c r="B200" s="88" t="s">
        <v>662</v>
      </c>
      <c r="C200" s="89">
        <v>45383</v>
      </c>
      <c r="D200" s="90" t="s">
        <v>35</v>
      </c>
      <c r="E200" s="91" t="s">
        <v>663</v>
      </c>
      <c r="F200" s="92"/>
      <c r="G200" s="88"/>
      <c r="H200" s="88"/>
      <c r="I200" s="88"/>
      <c r="J200" s="88"/>
      <c r="K200" s="93">
        <v>45629</v>
      </c>
      <c r="L200" s="88"/>
      <c r="M200" s="116">
        <f>('DATA 01 2024'!C200+'DATA 01 2024'!F200+'DATA 01 2024'!G200)/3</f>
        <v>0</v>
      </c>
    </row>
    <row r="201" spans="1:13" ht="15.75" customHeight="1" x14ac:dyDescent="0.2">
      <c r="A201" s="87" t="s">
        <v>152</v>
      </c>
      <c r="B201" s="88" t="s">
        <v>664</v>
      </c>
      <c r="C201" s="89">
        <v>45383</v>
      </c>
      <c r="D201" s="90" t="s">
        <v>35</v>
      </c>
      <c r="E201" s="91" t="s">
        <v>665</v>
      </c>
      <c r="F201" s="94">
        <v>45484</v>
      </c>
      <c r="G201" s="88" t="s">
        <v>17</v>
      </c>
      <c r="H201" s="88" t="s">
        <v>666</v>
      </c>
      <c r="I201" s="88" t="s">
        <v>19</v>
      </c>
      <c r="J201" s="88" t="s">
        <v>20</v>
      </c>
      <c r="K201" s="88"/>
      <c r="L201" s="88"/>
      <c r="M201" s="116">
        <f>('DATA 01 2024'!C201+'DATA 01 2024'!F201+'DATA 01 2024'!G201)/3</f>
        <v>0.66666666666666663</v>
      </c>
    </row>
    <row r="202" spans="1:13" ht="15.75" customHeight="1" x14ac:dyDescent="0.2">
      <c r="A202" s="87" t="s">
        <v>152</v>
      </c>
      <c r="B202" s="88" t="s">
        <v>667</v>
      </c>
      <c r="C202" s="89">
        <v>45383</v>
      </c>
      <c r="D202" s="90" t="s">
        <v>35</v>
      </c>
      <c r="E202" s="91" t="s">
        <v>668</v>
      </c>
      <c r="F202" s="92"/>
      <c r="G202" s="88"/>
      <c r="H202" s="88"/>
      <c r="I202" s="88"/>
      <c r="J202" s="88"/>
      <c r="K202" s="93">
        <v>45629</v>
      </c>
      <c r="L202" s="88"/>
      <c r="M202" s="116">
        <f>('DATA 01 2024'!C202+'DATA 01 2024'!F202+'DATA 01 2024'!G202)/3</f>
        <v>0</v>
      </c>
    </row>
    <row r="203" spans="1:13" ht="15.75" customHeight="1" x14ac:dyDescent="0.2">
      <c r="A203" s="87" t="s">
        <v>152</v>
      </c>
      <c r="B203" s="88" t="s">
        <v>669</v>
      </c>
      <c r="C203" s="89">
        <v>45383</v>
      </c>
      <c r="D203" s="90" t="s">
        <v>35</v>
      </c>
      <c r="E203" s="91" t="s">
        <v>670</v>
      </c>
      <c r="F203" s="94"/>
      <c r="G203" s="88"/>
      <c r="H203" s="88"/>
      <c r="I203" s="88"/>
      <c r="J203" s="88"/>
      <c r="K203" s="93">
        <v>45629</v>
      </c>
      <c r="L203" s="88"/>
      <c r="M203" s="116">
        <f>('DATA 01 2024'!C203+'DATA 01 2024'!F203+'DATA 01 2024'!G203)/3</f>
        <v>0</v>
      </c>
    </row>
    <row r="204" spans="1:13" ht="15.75" customHeight="1" x14ac:dyDescent="0.2">
      <c r="A204" s="87" t="s">
        <v>152</v>
      </c>
      <c r="B204" s="88" t="s">
        <v>671</v>
      </c>
      <c r="C204" s="89">
        <v>45383</v>
      </c>
      <c r="D204" s="90" t="s">
        <v>35</v>
      </c>
      <c r="E204" s="91" t="s">
        <v>672</v>
      </c>
      <c r="F204" s="92"/>
      <c r="G204" s="88"/>
      <c r="H204" s="88"/>
      <c r="I204" s="88"/>
      <c r="J204" s="88"/>
      <c r="K204" s="93">
        <v>45629</v>
      </c>
      <c r="L204" s="88"/>
      <c r="M204" s="116">
        <f>('DATA 01 2024'!C204+'DATA 01 2024'!F204+'DATA 01 2024'!G204)/3</f>
        <v>0</v>
      </c>
    </row>
    <row r="205" spans="1:13" ht="15.75" customHeight="1" x14ac:dyDescent="0.2">
      <c r="A205" s="87" t="s">
        <v>152</v>
      </c>
      <c r="B205" s="88" t="s">
        <v>673</v>
      </c>
      <c r="C205" s="89">
        <v>45383</v>
      </c>
      <c r="D205" s="90" t="s">
        <v>35</v>
      </c>
      <c r="E205" s="91" t="s">
        <v>674</v>
      </c>
      <c r="F205" s="94">
        <v>45483</v>
      </c>
      <c r="G205" s="88" t="s">
        <v>17</v>
      </c>
      <c r="H205" s="88" t="s">
        <v>675</v>
      </c>
      <c r="I205" s="88" t="s">
        <v>19</v>
      </c>
      <c r="J205" s="88" t="s">
        <v>26</v>
      </c>
      <c r="K205" s="88"/>
      <c r="L205" s="88" t="s">
        <v>174</v>
      </c>
      <c r="M205" s="116">
        <f>('DATA 01 2024'!C205+'DATA 01 2024'!F205+'DATA 01 2024'!G205)/3</f>
        <v>0.66666666666666663</v>
      </c>
    </row>
    <row r="206" spans="1:13" ht="15.75" customHeight="1" x14ac:dyDescent="0.2">
      <c r="F206" s="29"/>
      <c r="K206" s="29"/>
    </row>
    <row r="207" spans="1:13" ht="15.75" customHeight="1" x14ac:dyDescent="0.2">
      <c r="F207" s="29"/>
      <c r="K207" s="29"/>
    </row>
    <row r="208" spans="1:13" ht="15.75" customHeight="1" x14ac:dyDescent="0.2">
      <c r="F208" s="29"/>
      <c r="K208" s="29"/>
    </row>
    <row r="209" spans="6:11" ht="15.75" customHeight="1" x14ac:dyDescent="0.2">
      <c r="F209" s="29"/>
      <c r="K209" s="29"/>
    </row>
    <row r="210" spans="6:11" ht="15.75" customHeight="1" x14ac:dyDescent="0.2">
      <c r="F210" s="29"/>
      <c r="K210" s="29"/>
    </row>
    <row r="211" spans="6:11" ht="15.75" customHeight="1" x14ac:dyDescent="0.2">
      <c r="F211" s="29"/>
      <c r="K211" s="29"/>
    </row>
    <row r="212" spans="6:11" ht="15.75" customHeight="1" x14ac:dyDescent="0.2">
      <c r="F212" s="29"/>
      <c r="K212" s="29"/>
    </row>
    <row r="213" spans="6:11" ht="15.75" customHeight="1" x14ac:dyDescent="0.2">
      <c r="F213" s="29"/>
      <c r="K213" s="29"/>
    </row>
    <row r="214" spans="6:11" ht="15.75" customHeight="1" x14ac:dyDescent="0.2">
      <c r="F214" s="29"/>
      <c r="K214" s="29"/>
    </row>
    <row r="215" spans="6:11" ht="15.75" customHeight="1" x14ac:dyDescent="0.2">
      <c r="F215" s="29"/>
      <c r="K215" s="29"/>
    </row>
    <row r="216" spans="6:11" ht="15.75" customHeight="1" x14ac:dyDescent="0.2">
      <c r="F216" s="29"/>
      <c r="K216" s="29"/>
    </row>
    <row r="217" spans="6:11" ht="15.75" customHeight="1" x14ac:dyDescent="0.2">
      <c r="F217" s="29"/>
      <c r="K217" s="29"/>
    </row>
    <row r="218" spans="6:11" ht="15.75" customHeight="1" x14ac:dyDescent="0.2">
      <c r="F218" s="29"/>
      <c r="K218" s="29"/>
    </row>
    <row r="219" spans="6:11" ht="15.75" customHeight="1" x14ac:dyDescent="0.2">
      <c r="F219" s="29"/>
      <c r="K219" s="29"/>
    </row>
    <row r="220" spans="6:11" ht="15.75" customHeight="1" x14ac:dyDescent="0.2">
      <c r="F220" s="29"/>
      <c r="K220" s="29"/>
    </row>
    <row r="221" spans="6:11" ht="15.75" customHeight="1" x14ac:dyDescent="0.2">
      <c r="F221" s="29"/>
      <c r="K221" s="29"/>
    </row>
    <row r="222" spans="6:11" ht="15.75" customHeight="1" x14ac:dyDescent="0.2">
      <c r="F222" s="29"/>
      <c r="K222" s="29"/>
    </row>
    <row r="223" spans="6:11" ht="15.75" customHeight="1" x14ac:dyDescent="0.2">
      <c r="F223" s="29"/>
      <c r="K223" s="29"/>
    </row>
    <row r="224" spans="6:11" ht="15.75" customHeight="1" x14ac:dyDescent="0.2">
      <c r="F224" s="29"/>
      <c r="K224" s="29"/>
    </row>
    <row r="225" spans="6:11" ht="15.75" customHeight="1" x14ac:dyDescent="0.2">
      <c r="F225" s="29"/>
      <c r="K225" s="29"/>
    </row>
    <row r="226" spans="6:11" ht="15.75" customHeight="1" x14ac:dyDescent="0.2">
      <c r="F226" s="29"/>
      <c r="K226" s="29"/>
    </row>
    <row r="227" spans="6:11" ht="15.75" customHeight="1" x14ac:dyDescent="0.2">
      <c r="F227" s="29"/>
      <c r="K227" s="29"/>
    </row>
    <row r="228" spans="6:11" ht="15.75" customHeight="1" x14ac:dyDescent="0.2">
      <c r="F228" s="29"/>
      <c r="K228" s="29"/>
    </row>
    <row r="229" spans="6:11" ht="15.75" customHeight="1" x14ac:dyDescent="0.2">
      <c r="F229" s="29"/>
      <c r="K229" s="29"/>
    </row>
    <row r="230" spans="6:11" ht="15.75" customHeight="1" x14ac:dyDescent="0.2">
      <c r="F230" s="29"/>
      <c r="K230" s="29"/>
    </row>
    <row r="231" spans="6:11" ht="15.75" customHeight="1" x14ac:dyDescent="0.2">
      <c r="F231" s="29"/>
      <c r="K231" s="29"/>
    </row>
    <row r="232" spans="6:11" ht="15.75" customHeight="1" x14ac:dyDescent="0.2">
      <c r="F232" s="29"/>
      <c r="K232" s="29"/>
    </row>
    <row r="233" spans="6:11" ht="15.75" customHeight="1" x14ac:dyDescent="0.2">
      <c r="F233" s="29"/>
      <c r="K233" s="29"/>
    </row>
    <row r="234" spans="6:11" ht="15.75" customHeight="1" x14ac:dyDescent="0.2">
      <c r="F234" s="29"/>
      <c r="K234" s="29"/>
    </row>
    <row r="235" spans="6:11" ht="15.75" customHeight="1" x14ac:dyDescent="0.2">
      <c r="F235" s="29"/>
      <c r="K235" s="29"/>
    </row>
    <row r="236" spans="6:11" ht="15.75" customHeight="1" x14ac:dyDescent="0.2">
      <c r="F236" s="29"/>
      <c r="K236" s="29"/>
    </row>
    <row r="237" spans="6:11" ht="15.75" customHeight="1" x14ac:dyDescent="0.2">
      <c r="F237" s="29"/>
      <c r="K237" s="29"/>
    </row>
    <row r="238" spans="6:11" ht="15.75" customHeight="1" x14ac:dyDescent="0.2">
      <c r="F238" s="29"/>
      <c r="K238" s="29"/>
    </row>
    <row r="239" spans="6:11" ht="15.75" customHeight="1" x14ac:dyDescent="0.2">
      <c r="F239" s="29"/>
      <c r="K239" s="29"/>
    </row>
    <row r="240" spans="6:11" ht="15.75" customHeight="1" x14ac:dyDescent="0.2">
      <c r="F240" s="29"/>
      <c r="K240" s="29"/>
    </row>
    <row r="241" spans="6:11" ht="15.75" customHeight="1" x14ac:dyDescent="0.2">
      <c r="F241" s="29"/>
      <c r="K241" s="29"/>
    </row>
    <row r="242" spans="6:11" ht="15.75" customHeight="1" x14ac:dyDescent="0.2">
      <c r="F242" s="29"/>
      <c r="K242" s="29"/>
    </row>
    <row r="243" spans="6:11" ht="15.75" customHeight="1" x14ac:dyDescent="0.2">
      <c r="F243" s="29"/>
      <c r="K243" s="29"/>
    </row>
    <row r="244" spans="6:11" ht="15.75" customHeight="1" x14ac:dyDescent="0.2">
      <c r="F244" s="29"/>
      <c r="K244" s="29"/>
    </row>
    <row r="245" spans="6:11" ht="15.75" customHeight="1" x14ac:dyDescent="0.2">
      <c r="F245" s="29"/>
      <c r="K245" s="29"/>
    </row>
    <row r="246" spans="6:11" ht="15.75" customHeight="1" x14ac:dyDescent="0.2">
      <c r="F246" s="29"/>
      <c r="K246" s="29"/>
    </row>
    <row r="247" spans="6:11" ht="15.75" customHeight="1" x14ac:dyDescent="0.2">
      <c r="F247" s="29"/>
      <c r="K247" s="29"/>
    </row>
    <row r="248" spans="6:11" ht="15.75" customHeight="1" x14ac:dyDescent="0.2">
      <c r="F248" s="29"/>
      <c r="K248" s="29"/>
    </row>
    <row r="249" spans="6:11" ht="15.75" customHeight="1" x14ac:dyDescent="0.2">
      <c r="F249" s="29"/>
      <c r="K249" s="29"/>
    </row>
    <row r="250" spans="6:11" ht="15.75" customHeight="1" x14ac:dyDescent="0.2">
      <c r="F250" s="29"/>
      <c r="K250" s="29"/>
    </row>
    <row r="251" spans="6:11" ht="15.75" customHeight="1" x14ac:dyDescent="0.2">
      <c r="F251" s="29"/>
      <c r="K251" s="29"/>
    </row>
    <row r="252" spans="6:11" ht="15.75" customHeight="1" x14ac:dyDescent="0.2">
      <c r="F252" s="29"/>
      <c r="K252" s="29"/>
    </row>
    <row r="253" spans="6:11" ht="15.75" customHeight="1" x14ac:dyDescent="0.2">
      <c r="F253" s="29"/>
      <c r="K253" s="29"/>
    </row>
    <row r="254" spans="6:11" ht="15.75" customHeight="1" x14ac:dyDescent="0.2">
      <c r="F254" s="29"/>
      <c r="K254" s="29"/>
    </row>
    <row r="255" spans="6:11" ht="15.75" customHeight="1" x14ac:dyDescent="0.2">
      <c r="F255" s="29"/>
      <c r="K255" s="29"/>
    </row>
    <row r="256" spans="6:11" ht="15.75" customHeight="1" x14ac:dyDescent="0.2">
      <c r="F256" s="29"/>
      <c r="K256" s="29"/>
    </row>
    <row r="257" spans="6:11" ht="15.75" customHeight="1" x14ac:dyDescent="0.2">
      <c r="F257" s="29"/>
      <c r="K257" s="29"/>
    </row>
    <row r="258" spans="6:11" ht="15.75" customHeight="1" x14ac:dyDescent="0.2">
      <c r="F258" s="29"/>
      <c r="K258" s="29"/>
    </row>
    <row r="259" spans="6:11" ht="15.75" customHeight="1" x14ac:dyDescent="0.2">
      <c r="F259" s="29"/>
      <c r="K259" s="29"/>
    </row>
    <row r="260" spans="6:11" ht="15.75" customHeight="1" x14ac:dyDescent="0.2">
      <c r="F260" s="29"/>
      <c r="K260" s="29"/>
    </row>
    <row r="261" spans="6:11" ht="15.75" customHeight="1" x14ac:dyDescent="0.2">
      <c r="F261" s="29"/>
      <c r="K261" s="29"/>
    </row>
    <row r="262" spans="6:11" ht="15.75" customHeight="1" x14ac:dyDescent="0.2">
      <c r="F262" s="29"/>
      <c r="K262" s="29"/>
    </row>
    <row r="263" spans="6:11" ht="15.75" customHeight="1" x14ac:dyDescent="0.2">
      <c r="F263" s="29"/>
      <c r="K263" s="29"/>
    </row>
    <row r="264" spans="6:11" ht="15.75" customHeight="1" x14ac:dyDescent="0.2">
      <c r="F264" s="29"/>
      <c r="K264" s="29"/>
    </row>
    <row r="265" spans="6:11" ht="15.75" customHeight="1" x14ac:dyDescent="0.2">
      <c r="F265" s="29"/>
      <c r="K265" s="29"/>
    </row>
    <row r="266" spans="6:11" ht="15.75" customHeight="1" x14ac:dyDescent="0.2">
      <c r="F266" s="29"/>
      <c r="K266" s="29"/>
    </row>
    <row r="267" spans="6:11" ht="15.75" customHeight="1" x14ac:dyDescent="0.2">
      <c r="F267" s="29"/>
      <c r="K267" s="29"/>
    </row>
    <row r="268" spans="6:11" ht="15.75" customHeight="1" x14ac:dyDescent="0.2">
      <c r="F268" s="29"/>
      <c r="K268" s="29"/>
    </row>
    <row r="269" spans="6:11" ht="15.75" customHeight="1" x14ac:dyDescent="0.2">
      <c r="F269" s="29"/>
      <c r="K269" s="29"/>
    </row>
    <row r="270" spans="6:11" ht="15.75" customHeight="1" x14ac:dyDescent="0.2">
      <c r="F270" s="29"/>
      <c r="K270" s="29"/>
    </row>
    <row r="271" spans="6:11" ht="15.75" customHeight="1" x14ac:dyDescent="0.2">
      <c r="F271" s="29"/>
      <c r="K271" s="29"/>
    </row>
    <row r="272" spans="6:11" ht="15.75" customHeight="1" x14ac:dyDescent="0.2">
      <c r="F272" s="29"/>
      <c r="K272" s="29"/>
    </row>
    <row r="273" spans="6:11" ht="15.75" customHeight="1" x14ac:dyDescent="0.2">
      <c r="F273" s="29"/>
      <c r="K273" s="29"/>
    </row>
    <row r="274" spans="6:11" ht="15.75" customHeight="1" x14ac:dyDescent="0.2">
      <c r="F274" s="29"/>
      <c r="K274" s="29"/>
    </row>
    <row r="275" spans="6:11" ht="15.75" customHeight="1" x14ac:dyDescent="0.2">
      <c r="F275" s="29"/>
      <c r="K275" s="29"/>
    </row>
    <row r="276" spans="6:11" ht="15.75" customHeight="1" x14ac:dyDescent="0.2">
      <c r="F276" s="29"/>
      <c r="K276" s="29"/>
    </row>
    <row r="277" spans="6:11" ht="15.75" customHeight="1" x14ac:dyDescent="0.2">
      <c r="F277" s="29"/>
      <c r="K277" s="29"/>
    </row>
    <row r="278" spans="6:11" ht="15.75" customHeight="1" x14ac:dyDescent="0.2">
      <c r="F278" s="29"/>
      <c r="K278" s="29"/>
    </row>
    <row r="279" spans="6:11" ht="15.75" customHeight="1" x14ac:dyDescent="0.2">
      <c r="F279" s="29"/>
      <c r="K279" s="29"/>
    </row>
    <row r="280" spans="6:11" ht="15.75" customHeight="1" x14ac:dyDescent="0.2">
      <c r="F280" s="29"/>
      <c r="K280" s="29"/>
    </row>
    <row r="281" spans="6:11" ht="15.75" customHeight="1" x14ac:dyDescent="0.2">
      <c r="F281" s="29"/>
      <c r="K281" s="29"/>
    </row>
    <row r="282" spans="6:11" ht="15.75" customHeight="1" x14ac:dyDescent="0.2">
      <c r="F282" s="29"/>
      <c r="K282" s="29"/>
    </row>
    <row r="283" spans="6:11" ht="15.75" customHeight="1" x14ac:dyDescent="0.2">
      <c r="F283" s="29"/>
      <c r="K283" s="29"/>
    </row>
    <row r="284" spans="6:11" ht="15.75" customHeight="1" x14ac:dyDescent="0.2">
      <c r="F284" s="29"/>
      <c r="K284" s="29"/>
    </row>
    <row r="285" spans="6:11" ht="15.75" customHeight="1" x14ac:dyDescent="0.2">
      <c r="F285" s="29"/>
      <c r="K285" s="29"/>
    </row>
    <row r="286" spans="6:11" ht="15.75" customHeight="1" x14ac:dyDescent="0.2">
      <c r="F286" s="29"/>
      <c r="K286" s="29"/>
    </row>
    <row r="287" spans="6:11" ht="15.75" customHeight="1" x14ac:dyDescent="0.2">
      <c r="F287" s="29"/>
      <c r="K287" s="29"/>
    </row>
    <row r="288" spans="6:11" ht="15.75" customHeight="1" x14ac:dyDescent="0.2">
      <c r="F288" s="29"/>
      <c r="K288" s="29"/>
    </row>
    <row r="289" spans="6:11" ht="15.75" customHeight="1" x14ac:dyDescent="0.2">
      <c r="F289" s="29"/>
      <c r="K289" s="29"/>
    </row>
    <row r="290" spans="6:11" ht="15.75" customHeight="1" x14ac:dyDescent="0.2">
      <c r="F290" s="29"/>
      <c r="K290" s="29"/>
    </row>
    <row r="291" spans="6:11" ht="15.75" customHeight="1" x14ac:dyDescent="0.2">
      <c r="F291" s="29"/>
      <c r="K291" s="29"/>
    </row>
    <row r="292" spans="6:11" ht="15.75" customHeight="1" x14ac:dyDescent="0.2">
      <c r="F292" s="29"/>
      <c r="K292" s="29"/>
    </row>
    <row r="293" spans="6:11" ht="15.75" customHeight="1" x14ac:dyDescent="0.2">
      <c r="F293" s="29"/>
      <c r="K293" s="29"/>
    </row>
    <row r="294" spans="6:11" ht="15.75" customHeight="1" x14ac:dyDescent="0.2">
      <c r="F294" s="29"/>
      <c r="K294" s="29"/>
    </row>
    <row r="295" spans="6:11" ht="15.75" customHeight="1" x14ac:dyDescent="0.2">
      <c r="F295" s="29"/>
      <c r="K295" s="29"/>
    </row>
    <row r="296" spans="6:11" ht="15.75" customHeight="1" x14ac:dyDescent="0.2">
      <c r="F296" s="29"/>
      <c r="K296" s="29"/>
    </row>
    <row r="297" spans="6:11" ht="15.75" customHeight="1" x14ac:dyDescent="0.2">
      <c r="F297" s="29"/>
      <c r="K297" s="29"/>
    </row>
    <row r="298" spans="6:11" ht="15.75" customHeight="1" x14ac:dyDescent="0.2">
      <c r="F298" s="29"/>
      <c r="K298" s="29"/>
    </row>
    <row r="299" spans="6:11" ht="15.75" customHeight="1" x14ac:dyDescent="0.2">
      <c r="F299" s="29"/>
      <c r="K299" s="29"/>
    </row>
    <row r="300" spans="6:11" ht="15.75" customHeight="1" x14ac:dyDescent="0.2">
      <c r="F300" s="29"/>
      <c r="K300" s="29"/>
    </row>
    <row r="301" spans="6:11" ht="15.75" customHeight="1" x14ac:dyDescent="0.2">
      <c r="F301" s="29"/>
      <c r="K301" s="29"/>
    </row>
    <row r="302" spans="6:11" ht="15.75" customHeight="1" x14ac:dyDescent="0.2">
      <c r="F302" s="29"/>
      <c r="K302" s="29"/>
    </row>
    <row r="303" spans="6:11" ht="15.75" customHeight="1" x14ac:dyDescent="0.2">
      <c r="F303" s="29"/>
      <c r="K303" s="29"/>
    </row>
    <row r="304" spans="6:11" ht="15.75" customHeight="1" x14ac:dyDescent="0.2">
      <c r="F304" s="29"/>
      <c r="K304" s="29"/>
    </row>
    <row r="305" spans="6:11" ht="15.75" customHeight="1" x14ac:dyDescent="0.2">
      <c r="F305" s="29"/>
      <c r="K305" s="29"/>
    </row>
    <row r="306" spans="6:11" ht="15.75" customHeight="1" x14ac:dyDescent="0.2">
      <c r="F306" s="29"/>
      <c r="K306" s="29"/>
    </row>
    <row r="307" spans="6:11" ht="15.75" customHeight="1" x14ac:dyDescent="0.2">
      <c r="F307" s="29"/>
      <c r="K307" s="29"/>
    </row>
    <row r="308" spans="6:11" ht="15.75" customHeight="1" x14ac:dyDescent="0.2">
      <c r="F308" s="29"/>
      <c r="K308" s="29"/>
    </row>
    <row r="309" spans="6:11" ht="15.75" customHeight="1" x14ac:dyDescent="0.2">
      <c r="F309" s="29"/>
      <c r="K309" s="29"/>
    </row>
    <row r="310" spans="6:11" ht="15.75" customHeight="1" x14ac:dyDescent="0.2">
      <c r="F310" s="29"/>
      <c r="K310" s="29"/>
    </row>
    <row r="311" spans="6:11" ht="15.75" customHeight="1" x14ac:dyDescent="0.2">
      <c r="F311" s="29"/>
      <c r="K311" s="29"/>
    </row>
    <row r="312" spans="6:11" ht="15.75" customHeight="1" x14ac:dyDescent="0.2">
      <c r="F312" s="29"/>
      <c r="K312" s="29"/>
    </row>
    <row r="313" spans="6:11" ht="15.75" customHeight="1" x14ac:dyDescent="0.2">
      <c r="F313" s="29"/>
      <c r="K313" s="29"/>
    </row>
    <row r="314" spans="6:11" ht="15.75" customHeight="1" x14ac:dyDescent="0.2">
      <c r="F314" s="29"/>
      <c r="K314" s="29"/>
    </row>
    <row r="315" spans="6:11" ht="15.75" customHeight="1" x14ac:dyDescent="0.2">
      <c r="F315" s="29"/>
      <c r="K315" s="29"/>
    </row>
    <row r="316" spans="6:11" ht="15.75" customHeight="1" x14ac:dyDescent="0.2">
      <c r="F316" s="29"/>
      <c r="K316" s="29"/>
    </row>
    <row r="317" spans="6:11" ht="15.75" customHeight="1" x14ac:dyDescent="0.2">
      <c r="F317" s="29"/>
      <c r="K317" s="29"/>
    </row>
    <row r="318" spans="6:11" ht="15.75" customHeight="1" x14ac:dyDescent="0.2">
      <c r="F318" s="29"/>
      <c r="K318" s="29"/>
    </row>
    <row r="319" spans="6:11" ht="15.75" customHeight="1" x14ac:dyDescent="0.2">
      <c r="F319" s="29"/>
      <c r="K319" s="29"/>
    </row>
    <row r="320" spans="6:11" ht="15.75" customHeight="1" x14ac:dyDescent="0.2">
      <c r="F320" s="29"/>
      <c r="K320" s="29"/>
    </row>
    <row r="321" spans="6:11" ht="15.75" customHeight="1" x14ac:dyDescent="0.2">
      <c r="F321" s="29"/>
      <c r="K321" s="29"/>
    </row>
    <row r="322" spans="6:11" ht="15.75" customHeight="1" x14ac:dyDescent="0.2">
      <c r="F322" s="29"/>
      <c r="K322" s="29"/>
    </row>
    <row r="323" spans="6:11" ht="15.75" customHeight="1" x14ac:dyDescent="0.2">
      <c r="F323" s="29"/>
      <c r="K323" s="29"/>
    </row>
    <row r="324" spans="6:11" ht="15.75" customHeight="1" x14ac:dyDescent="0.2">
      <c r="F324" s="29"/>
      <c r="K324" s="29"/>
    </row>
    <row r="325" spans="6:11" ht="15.75" customHeight="1" x14ac:dyDescent="0.2">
      <c r="F325" s="29"/>
      <c r="K325" s="29"/>
    </row>
    <row r="326" spans="6:11" ht="15.75" customHeight="1" x14ac:dyDescent="0.2">
      <c r="F326" s="29"/>
      <c r="K326" s="29"/>
    </row>
    <row r="327" spans="6:11" ht="15.75" customHeight="1" x14ac:dyDescent="0.2">
      <c r="F327" s="29"/>
      <c r="K327" s="29"/>
    </row>
    <row r="328" spans="6:11" ht="15.75" customHeight="1" x14ac:dyDescent="0.2">
      <c r="F328" s="29"/>
      <c r="K328" s="29"/>
    </row>
    <row r="329" spans="6:11" ht="15.75" customHeight="1" x14ac:dyDescent="0.2">
      <c r="F329" s="29"/>
      <c r="K329" s="29"/>
    </row>
    <row r="330" spans="6:11" ht="15.75" customHeight="1" x14ac:dyDescent="0.2">
      <c r="F330" s="29"/>
      <c r="K330" s="29"/>
    </row>
    <row r="331" spans="6:11" ht="15.75" customHeight="1" x14ac:dyDescent="0.2">
      <c r="F331" s="29"/>
      <c r="K331" s="29"/>
    </row>
    <row r="332" spans="6:11" ht="15.75" customHeight="1" x14ac:dyDescent="0.2">
      <c r="F332" s="29"/>
      <c r="K332" s="29"/>
    </row>
    <row r="333" spans="6:11" ht="15.75" customHeight="1" x14ac:dyDescent="0.2">
      <c r="F333" s="29"/>
      <c r="K333" s="29"/>
    </row>
    <row r="334" spans="6:11" ht="15.75" customHeight="1" x14ac:dyDescent="0.2">
      <c r="F334" s="29"/>
      <c r="K334" s="29"/>
    </row>
    <row r="335" spans="6:11" ht="15.75" customHeight="1" x14ac:dyDescent="0.2">
      <c r="F335" s="29"/>
      <c r="K335" s="29"/>
    </row>
    <row r="336" spans="6:11" ht="15.75" customHeight="1" x14ac:dyDescent="0.2">
      <c r="F336" s="29"/>
      <c r="K336" s="29"/>
    </row>
    <row r="337" spans="6:11" ht="15.75" customHeight="1" x14ac:dyDescent="0.2">
      <c r="F337" s="29"/>
      <c r="K337" s="29"/>
    </row>
    <row r="338" spans="6:11" ht="15.75" customHeight="1" x14ac:dyDescent="0.2">
      <c r="F338" s="29"/>
      <c r="K338" s="29"/>
    </row>
    <row r="339" spans="6:11" ht="15.75" customHeight="1" x14ac:dyDescent="0.2">
      <c r="F339" s="29"/>
      <c r="K339" s="29"/>
    </row>
    <row r="340" spans="6:11" ht="15.75" customHeight="1" x14ac:dyDescent="0.2">
      <c r="F340" s="29"/>
      <c r="K340" s="29"/>
    </row>
    <row r="341" spans="6:11" ht="15.75" customHeight="1" x14ac:dyDescent="0.2">
      <c r="F341" s="29"/>
      <c r="K341" s="29"/>
    </row>
    <row r="342" spans="6:11" ht="15.75" customHeight="1" x14ac:dyDescent="0.2">
      <c r="F342" s="29"/>
      <c r="K342" s="29"/>
    </row>
    <row r="343" spans="6:11" ht="15.75" customHeight="1" x14ac:dyDescent="0.2">
      <c r="F343" s="29"/>
      <c r="K343" s="29"/>
    </row>
    <row r="344" spans="6:11" ht="15.75" customHeight="1" x14ac:dyDescent="0.2">
      <c r="F344" s="29"/>
      <c r="K344" s="29"/>
    </row>
    <row r="345" spans="6:11" ht="15.75" customHeight="1" x14ac:dyDescent="0.2">
      <c r="F345" s="29"/>
      <c r="K345" s="29"/>
    </row>
    <row r="346" spans="6:11" ht="15.75" customHeight="1" x14ac:dyDescent="0.2">
      <c r="F346" s="29"/>
      <c r="K346" s="29"/>
    </row>
    <row r="347" spans="6:11" ht="15.75" customHeight="1" x14ac:dyDescent="0.2">
      <c r="F347" s="29"/>
      <c r="K347" s="29"/>
    </row>
    <row r="348" spans="6:11" ht="15.75" customHeight="1" x14ac:dyDescent="0.2">
      <c r="F348" s="29"/>
      <c r="K348" s="29"/>
    </row>
    <row r="349" spans="6:11" ht="15.75" customHeight="1" x14ac:dyDescent="0.2">
      <c r="F349" s="29"/>
      <c r="K349" s="29"/>
    </row>
    <row r="350" spans="6:11" ht="15.75" customHeight="1" x14ac:dyDescent="0.2">
      <c r="F350" s="29"/>
      <c r="K350" s="29"/>
    </row>
    <row r="351" spans="6:11" ht="15.75" customHeight="1" x14ac:dyDescent="0.2">
      <c r="F351" s="29"/>
      <c r="K351" s="29"/>
    </row>
    <row r="352" spans="6:11" ht="15.75" customHeight="1" x14ac:dyDescent="0.2">
      <c r="F352" s="29"/>
      <c r="K352" s="29"/>
    </row>
    <row r="353" spans="6:11" ht="15.75" customHeight="1" x14ac:dyDescent="0.2">
      <c r="F353" s="29"/>
      <c r="K353" s="29"/>
    </row>
    <row r="354" spans="6:11" ht="15.75" customHeight="1" x14ac:dyDescent="0.2">
      <c r="F354" s="29"/>
      <c r="K354" s="29"/>
    </row>
    <row r="355" spans="6:11" ht="15.75" customHeight="1" x14ac:dyDescent="0.2">
      <c r="F355" s="29"/>
      <c r="K355" s="29"/>
    </row>
    <row r="356" spans="6:11" ht="15.75" customHeight="1" x14ac:dyDescent="0.2">
      <c r="F356" s="29"/>
      <c r="K356" s="29"/>
    </row>
    <row r="357" spans="6:11" ht="15.75" customHeight="1" x14ac:dyDescent="0.2">
      <c r="F357" s="29"/>
      <c r="K357" s="29"/>
    </row>
    <row r="358" spans="6:11" ht="15.75" customHeight="1" x14ac:dyDescent="0.2">
      <c r="F358" s="29"/>
      <c r="K358" s="29"/>
    </row>
    <row r="359" spans="6:11" ht="15.75" customHeight="1" x14ac:dyDescent="0.2">
      <c r="F359" s="29"/>
      <c r="K359" s="29"/>
    </row>
    <row r="360" spans="6:11" ht="15.75" customHeight="1" x14ac:dyDescent="0.2">
      <c r="F360" s="29"/>
      <c r="K360" s="29"/>
    </row>
    <row r="361" spans="6:11" ht="15.75" customHeight="1" x14ac:dyDescent="0.2">
      <c r="F361" s="29"/>
      <c r="K361" s="29"/>
    </row>
    <row r="362" spans="6:11" ht="15.75" customHeight="1" x14ac:dyDescent="0.2">
      <c r="F362" s="29"/>
      <c r="K362" s="29"/>
    </row>
    <row r="363" spans="6:11" ht="15.75" customHeight="1" x14ac:dyDescent="0.2">
      <c r="F363" s="29"/>
      <c r="K363" s="29"/>
    </row>
    <row r="364" spans="6:11" ht="15.75" customHeight="1" x14ac:dyDescent="0.2">
      <c r="F364" s="29"/>
      <c r="K364" s="29"/>
    </row>
    <row r="365" spans="6:11" ht="15.75" customHeight="1" x14ac:dyDescent="0.2">
      <c r="F365" s="29"/>
      <c r="K365" s="29"/>
    </row>
    <row r="366" spans="6:11" ht="15.75" customHeight="1" x14ac:dyDescent="0.2">
      <c r="F366" s="29"/>
      <c r="K366" s="29"/>
    </row>
    <row r="367" spans="6:11" ht="15.75" customHeight="1" x14ac:dyDescent="0.2">
      <c r="F367" s="29"/>
      <c r="K367" s="29"/>
    </row>
    <row r="368" spans="6:11" ht="15.75" customHeight="1" x14ac:dyDescent="0.2">
      <c r="F368" s="29"/>
      <c r="K368" s="29"/>
    </row>
    <row r="369" spans="6:11" ht="15.75" customHeight="1" x14ac:dyDescent="0.2">
      <c r="F369" s="29"/>
      <c r="K369" s="29"/>
    </row>
    <row r="370" spans="6:11" ht="15.75" customHeight="1" x14ac:dyDescent="0.2">
      <c r="F370" s="29"/>
      <c r="K370" s="29"/>
    </row>
    <row r="371" spans="6:11" ht="15.75" customHeight="1" x14ac:dyDescent="0.2">
      <c r="F371" s="29"/>
      <c r="K371" s="29"/>
    </row>
    <row r="372" spans="6:11" ht="15.75" customHeight="1" x14ac:dyDescent="0.2">
      <c r="F372" s="29"/>
      <c r="K372" s="29"/>
    </row>
    <row r="373" spans="6:11" ht="15.75" customHeight="1" x14ac:dyDescent="0.2">
      <c r="F373" s="29"/>
      <c r="K373" s="29"/>
    </row>
    <row r="374" spans="6:11" ht="15.75" customHeight="1" x14ac:dyDescent="0.2">
      <c r="F374" s="29"/>
      <c r="K374" s="29"/>
    </row>
    <row r="375" spans="6:11" ht="15.75" customHeight="1" x14ac:dyDescent="0.2">
      <c r="F375" s="29"/>
      <c r="K375" s="29"/>
    </row>
    <row r="376" spans="6:11" ht="15.75" customHeight="1" x14ac:dyDescent="0.2">
      <c r="F376" s="29"/>
      <c r="K376" s="29"/>
    </row>
    <row r="377" spans="6:11" ht="15.75" customHeight="1" x14ac:dyDescent="0.2">
      <c r="F377" s="29"/>
      <c r="K377" s="29"/>
    </row>
    <row r="378" spans="6:11" ht="15.75" customHeight="1" x14ac:dyDescent="0.2">
      <c r="F378" s="29"/>
      <c r="K378" s="29"/>
    </row>
    <row r="379" spans="6:11" ht="15.75" customHeight="1" x14ac:dyDescent="0.2">
      <c r="F379" s="29"/>
      <c r="K379" s="29"/>
    </row>
    <row r="380" spans="6:11" ht="15.75" customHeight="1" x14ac:dyDescent="0.2">
      <c r="F380" s="29"/>
      <c r="K380" s="29"/>
    </row>
    <row r="381" spans="6:11" ht="15.75" customHeight="1" x14ac:dyDescent="0.2">
      <c r="F381" s="29"/>
      <c r="K381" s="29"/>
    </row>
    <row r="382" spans="6:11" ht="15.75" customHeight="1" x14ac:dyDescent="0.2">
      <c r="F382" s="29"/>
      <c r="K382" s="29"/>
    </row>
    <row r="383" spans="6:11" ht="15.75" customHeight="1" x14ac:dyDescent="0.2">
      <c r="F383" s="29"/>
      <c r="K383" s="29"/>
    </row>
    <row r="384" spans="6:11" ht="15.75" customHeight="1" x14ac:dyDescent="0.2">
      <c r="F384" s="29"/>
      <c r="K384" s="29"/>
    </row>
    <row r="385" spans="6:11" ht="15.75" customHeight="1" x14ac:dyDescent="0.2">
      <c r="F385" s="29"/>
      <c r="K385" s="29"/>
    </row>
    <row r="386" spans="6:11" ht="15.75" customHeight="1" x14ac:dyDescent="0.2">
      <c r="F386" s="29"/>
      <c r="K386" s="29"/>
    </row>
    <row r="387" spans="6:11" ht="15.75" customHeight="1" x14ac:dyDescent="0.2">
      <c r="F387" s="29"/>
      <c r="K387" s="29"/>
    </row>
    <row r="388" spans="6:11" ht="15.75" customHeight="1" x14ac:dyDescent="0.2">
      <c r="F388" s="29"/>
      <c r="K388" s="29"/>
    </row>
    <row r="389" spans="6:11" ht="15.75" customHeight="1" x14ac:dyDescent="0.2">
      <c r="F389" s="29"/>
      <c r="K389" s="29"/>
    </row>
    <row r="390" spans="6:11" ht="15.75" customHeight="1" x14ac:dyDescent="0.2">
      <c r="F390" s="29"/>
      <c r="K390" s="29"/>
    </row>
    <row r="391" spans="6:11" ht="15.75" customHeight="1" x14ac:dyDescent="0.2">
      <c r="F391" s="29"/>
      <c r="K391" s="29"/>
    </row>
    <row r="392" spans="6:11" ht="15.75" customHeight="1" x14ac:dyDescent="0.2">
      <c r="F392" s="29"/>
      <c r="K392" s="29"/>
    </row>
    <row r="393" spans="6:11" ht="15.75" customHeight="1" x14ac:dyDescent="0.2">
      <c r="F393" s="29"/>
      <c r="K393" s="29"/>
    </row>
    <row r="394" spans="6:11" ht="15.75" customHeight="1" x14ac:dyDescent="0.2">
      <c r="F394" s="29"/>
      <c r="K394" s="29"/>
    </row>
    <row r="395" spans="6:11" ht="15.75" customHeight="1" x14ac:dyDescent="0.2">
      <c r="F395" s="29"/>
      <c r="K395" s="29"/>
    </row>
    <row r="396" spans="6:11" ht="15.75" customHeight="1" x14ac:dyDescent="0.2">
      <c r="F396" s="29"/>
      <c r="K396" s="29"/>
    </row>
    <row r="397" spans="6:11" ht="15.75" customHeight="1" x14ac:dyDescent="0.2">
      <c r="F397" s="29"/>
      <c r="K397" s="29"/>
    </row>
    <row r="398" spans="6:11" ht="15.75" customHeight="1" x14ac:dyDescent="0.2">
      <c r="F398" s="29"/>
      <c r="K398" s="29"/>
    </row>
    <row r="399" spans="6:11" ht="15.75" customHeight="1" x14ac:dyDescent="0.2">
      <c r="F399" s="29"/>
      <c r="K399" s="29"/>
    </row>
    <row r="400" spans="6:11" ht="15.75" customHeight="1" x14ac:dyDescent="0.2">
      <c r="F400" s="29"/>
      <c r="K400" s="29"/>
    </row>
    <row r="401" spans="6:11" ht="15.75" customHeight="1" x14ac:dyDescent="0.2">
      <c r="F401" s="29"/>
      <c r="K401" s="29"/>
    </row>
    <row r="402" spans="6:11" ht="15.75" customHeight="1" x14ac:dyDescent="0.2">
      <c r="F402" s="29"/>
      <c r="K402" s="29"/>
    </row>
    <row r="403" spans="6:11" ht="15.75" customHeight="1" x14ac:dyDescent="0.2">
      <c r="F403" s="29"/>
      <c r="K403" s="29"/>
    </row>
    <row r="404" spans="6:11" ht="15.75" customHeight="1" x14ac:dyDescent="0.2">
      <c r="F404" s="29"/>
      <c r="K404" s="29"/>
    </row>
    <row r="405" spans="6:11" ht="15.75" customHeight="1" x14ac:dyDescent="0.2">
      <c r="F405" s="29"/>
      <c r="K405" s="29"/>
    </row>
    <row r="406" spans="6:11" ht="15.75" customHeight="1" x14ac:dyDescent="0.2">
      <c r="F406" s="29"/>
      <c r="K406" s="29"/>
    </row>
    <row r="407" spans="6:11" ht="15.75" customHeight="1" x14ac:dyDescent="0.2">
      <c r="F407" s="29"/>
      <c r="K407" s="29"/>
    </row>
    <row r="408" spans="6:11" ht="15.75" customHeight="1" x14ac:dyDescent="0.2">
      <c r="F408" s="29"/>
      <c r="K408" s="29"/>
    </row>
    <row r="409" spans="6:11" ht="15.75" customHeight="1" x14ac:dyDescent="0.2">
      <c r="F409" s="29"/>
      <c r="K409" s="29"/>
    </row>
    <row r="410" spans="6:11" ht="15.75" customHeight="1" x14ac:dyDescent="0.2">
      <c r="F410" s="29"/>
      <c r="K410" s="29"/>
    </row>
    <row r="411" spans="6:11" ht="15.75" customHeight="1" x14ac:dyDescent="0.2">
      <c r="F411" s="29"/>
      <c r="K411" s="29"/>
    </row>
    <row r="412" spans="6:11" ht="15.75" customHeight="1" x14ac:dyDescent="0.2">
      <c r="F412" s="29"/>
      <c r="K412" s="29"/>
    </row>
    <row r="413" spans="6:11" ht="15.75" customHeight="1" x14ac:dyDescent="0.2">
      <c r="F413" s="29"/>
      <c r="K413" s="29"/>
    </row>
    <row r="414" spans="6:11" ht="15.75" customHeight="1" x14ac:dyDescent="0.2">
      <c r="F414" s="29"/>
      <c r="K414" s="29"/>
    </row>
    <row r="415" spans="6:11" ht="15.75" customHeight="1" x14ac:dyDescent="0.2">
      <c r="F415" s="29"/>
      <c r="K415" s="29"/>
    </row>
    <row r="416" spans="6:11" ht="15.75" customHeight="1" x14ac:dyDescent="0.2">
      <c r="F416" s="29"/>
      <c r="K416" s="29"/>
    </row>
    <row r="417" spans="6:11" ht="15.75" customHeight="1" x14ac:dyDescent="0.2">
      <c r="F417" s="29"/>
      <c r="K417" s="29"/>
    </row>
    <row r="418" spans="6:11" ht="15.75" customHeight="1" x14ac:dyDescent="0.2">
      <c r="F418" s="29"/>
      <c r="K418" s="29"/>
    </row>
    <row r="419" spans="6:11" ht="15.75" customHeight="1" x14ac:dyDescent="0.2">
      <c r="F419" s="29"/>
      <c r="K419" s="29"/>
    </row>
    <row r="420" spans="6:11" ht="15.75" customHeight="1" x14ac:dyDescent="0.2">
      <c r="F420" s="29"/>
      <c r="K420" s="29"/>
    </row>
    <row r="421" spans="6:11" ht="15.75" customHeight="1" x14ac:dyDescent="0.2">
      <c r="F421" s="29"/>
      <c r="K421" s="29"/>
    </row>
    <row r="422" spans="6:11" ht="15.75" customHeight="1" x14ac:dyDescent="0.2">
      <c r="F422" s="29"/>
      <c r="K422" s="29"/>
    </row>
    <row r="423" spans="6:11" ht="15.75" customHeight="1" x14ac:dyDescent="0.2">
      <c r="F423" s="29"/>
      <c r="K423" s="29"/>
    </row>
    <row r="424" spans="6:11" ht="15.75" customHeight="1" x14ac:dyDescent="0.2">
      <c r="F424" s="29"/>
      <c r="K424" s="29"/>
    </row>
    <row r="425" spans="6:11" ht="15.75" customHeight="1" x14ac:dyDescent="0.2">
      <c r="F425" s="29"/>
      <c r="K425" s="29"/>
    </row>
    <row r="426" spans="6:11" ht="15.75" customHeight="1" x14ac:dyDescent="0.2">
      <c r="F426" s="29"/>
      <c r="K426" s="29"/>
    </row>
    <row r="427" spans="6:11" ht="15.75" customHeight="1" x14ac:dyDescent="0.2">
      <c r="F427" s="29"/>
      <c r="K427" s="29"/>
    </row>
    <row r="428" spans="6:11" ht="15.75" customHeight="1" x14ac:dyDescent="0.2">
      <c r="F428" s="29"/>
      <c r="K428" s="29"/>
    </row>
    <row r="429" spans="6:11" ht="15.75" customHeight="1" x14ac:dyDescent="0.2">
      <c r="F429" s="29"/>
      <c r="K429" s="29"/>
    </row>
    <row r="430" spans="6:11" ht="15.75" customHeight="1" x14ac:dyDescent="0.2">
      <c r="F430" s="29"/>
      <c r="K430" s="29"/>
    </row>
    <row r="431" spans="6:11" ht="15.75" customHeight="1" x14ac:dyDescent="0.2">
      <c r="F431" s="29"/>
      <c r="K431" s="29"/>
    </row>
    <row r="432" spans="6:11" ht="15.75" customHeight="1" x14ac:dyDescent="0.2">
      <c r="F432" s="29"/>
      <c r="K432" s="29"/>
    </row>
    <row r="433" spans="6:11" ht="15.75" customHeight="1" x14ac:dyDescent="0.2">
      <c r="F433" s="29"/>
      <c r="K433" s="29"/>
    </row>
    <row r="434" spans="6:11" ht="15.75" customHeight="1" x14ac:dyDescent="0.2">
      <c r="F434" s="29"/>
      <c r="K434" s="29"/>
    </row>
    <row r="435" spans="6:11" ht="15.75" customHeight="1" x14ac:dyDescent="0.2">
      <c r="F435" s="29"/>
      <c r="K435" s="29"/>
    </row>
    <row r="436" spans="6:11" ht="15.75" customHeight="1" x14ac:dyDescent="0.2">
      <c r="F436" s="29"/>
      <c r="K436" s="29"/>
    </row>
    <row r="437" spans="6:11" ht="15.75" customHeight="1" x14ac:dyDescent="0.2">
      <c r="F437" s="29"/>
      <c r="K437" s="29"/>
    </row>
    <row r="438" spans="6:11" ht="15.75" customHeight="1" x14ac:dyDescent="0.2">
      <c r="F438" s="29"/>
      <c r="K438" s="29"/>
    </row>
    <row r="439" spans="6:11" ht="15.75" customHeight="1" x14ac:dyDescent="0.2">
      <c r="F439" s="29"/>
      <c r="K439" s="29"/>
    </row>
    <row r="440" spans="6:11" ht="15.75" customHeight="1" x14ac:dyDescent="0.2">
      <c r="F440" s="29"/>
      <c r="K440" s="29"/>
    </row>
    <row r="441" spans="6:11" ht="15.75" customHeight="1" x14ac:dyDescent="0.2">
      <c r="F441" s="29"/>
      <c r="K441" s="29"/>
    </row>
    <row r="442" spans="6:11" ht="15.75" customHeight="1" x14ac:dyDescent="0.2">
      <c r="F442" s="29"/>
      <c r="K442" s="29"/>
    </row>
    <row r="443" spans="6:11" ht="15.75" customHeight="1" x14ac:dyDescent="0.2">
      <c r="F443" s="29"/>
      <c r="K443" s="29"/>
    </row>
    <row r="444" spans="6:11" ht="15.75" customHeight="1" x14ac:dyDescent="0.2">
      <c r="F444" s="29"/>
      <c r="K444" s="29"/>
    </row>
    <row r="445" spans="6:11" ht="15.75" customHeight="1" x14ac:dyDescent="0.2">
      <c r="F445" s="29"/>
      <c r="K445" s="29"/>
    </row>
    <row r="446" spans="6:11" ht="15.75" customHeight="1" x14ac:dyDescent="0.2">
      <c r="F446" s="29"/>
      <c r="K446" s="29"/>
    </row>
    <row r="447" spans="6:11" ht="15.75" customHeight="1" x14ac:dyDescent="0.2">
      <c r="F447" s="29"/>
      <c r="K447" s="29"/>
    </row>
    <row r="448" spans="6:11" ht="15.75" customHeight="1" x14ac:dyDescent="0.2">
      <c r="F448" s="29"/>
      <c r="K448" s="29"/>
    </row>
    <row r="449" spans="6:11" ht="15.75" customHeight="1" x14ac:dyDescent="0.2">
      <c r="F449" s="29"/>
      <c r="K449" s="29"/>
    </row>
    <row r="450" spans="6:11" ht="15.75" customHeight="1" x14ac:dyDescent="0.2">
      <c r="F450" s="29"/>
      <c r="K450" s="29"/>
    </row>
    <row r="451" spans="6:11" ht="15.75" customHeight="1" x14ac:dyDescent="0.2">
      <c r="F451" s="29"/>
      <c r="K451" s="29"/>
    </row>
    <row r="452" spans="6:11" ht="15.75" customHeight="1" x14ac:dyDescent="0.2">
      <c r="F452" s="29"/>
      <c r="K452" s="29"/>
    </row>
    <row r="453" spans="6:11" ht="15.75" customHeight="1" x14ac:dyDescent="0.2">
      <c r="F453" s="29"/>
      <c r="K453" s="29"/>
    </row>
    <row r="454" spans="6:11" ht="15.75" customHeight="1" x14ac:dyDescent="0.2">
      <c r="F454" s="29"/>
      <c r="K454" s="29"/>
    </row>
    <row r="455" spans="6:11" ht="15.75" customHeight="1" x14ac:dyDescent="0.2">
      <c r="F455" s="29"/>
      <c r="K455" s="29"/>
    </row>
    <row r="456" spans="6:11" ht="15.75" customHeight="1" x14ac:dyDescent="0.2">
      <c r="F456" s="29"/>
      <c r="K456" s="29"/>
    </row>
    <row r="457" spans="6:11" ht="15.75" customHeight="1" x14ac:dyDescent="0.2">
      <c r="F457" s="29"/>
      <c r="K457" s="29"/>
    </row>
    <row r="458" spans="6:11" ht="15.75" customHeight="1" x14ac:dyDescent="0.2">
      <c r="F458" s="29"/>
      <c r="K458" s="29"/>
    </row>
    <row r="459" spans="6:11" ht="15.75" customHeight="1" x14ac:dyDescent="0.2">
      <c r="F459" s="29"/>
      <c r="K459" s="29"/>
    </row>
    <row r="460" spans="6:11" ht="15.75" customHeight="1" x14ac:dyDescent="0.2">
      <c r="F460" s="29"/>
      <c r="K460" s="29"/>
    </row>
    <row r="461" spans="6:11" ht="15.75" customHeight="1" x14ac:dyDescent="0.2">
      <c r="F461" s="29"/>
      <c r="K461" s="29"/>
    </row>
    <row r="462" spans="6:11" ht="15.75" customHeight="1" x14ac:dyDescent="0.2">
      <c r="F462" s="29"/>
      <c r="K462" s="29"/>
    </row>
    <row r="463" spans="6:11" ht="15.75" customHeight="1" x14ac:dyDescent="0.2">
      <c r="F463" s="29"/>
      <c r="K463" s="29"/>
    </row>
    <row r="464" spans="6:11" ht="15.75" customHeight="1" x14ac:dyDescent="0.2">
      <c r="F464" s="29"/>
      <c r="K464" s="29"/>
    </row>
    <row r="465" spans="6:11" ht="15.75" customHeight="1" x14ac:dyDescent="0.2">
      <c r="F465" s="29"/>
      <c r="K465" s="29"/>
    </row>
    <row r="466" spans="6:11" ht="15.75" customHeight="1" x14ac:dyDescent="0.2">
      <c r="F466" s="29"/>
      <c r="K466" s="29"/>
    </row>
    <row r="467" spans="6:11" ht="15.75" customHeight="1" x14ac:dyDescent="0.2">
      <c r="F467" s="29"/>
      <c r="K467" s="29"/>
    </row>
    <row r="468" spans="6:11" ht="15.75" customHeight="1" x14ac:dyDescent="0.2">
      <c r="F468" s="29"/>
      <c r="K468" s="29"/>
    </row>
    <row r="469" spans="6:11" ht="15.75" customHeight="1" x14ac:dyDescent="0.2">
      <c r="F469" s="29"/>
      <c r="K469" s="29"/>
    </row>
    <row r="470" spans="6:11" ht="15.75" customHeight="1" x14ac:dyDescent="0.2">
      <c r="F470" s="29"/>
      <c r="K470" s="29"/>
    </row>
    <row r="471" spans="6:11" ht="15.75" customHeight="1" x14ac:dyDescent="0.2">
      <c r="F471" s="29"/>
      <c r="K471" s="29"/>
    </row>
    <row r="472" spans="6:11" ht="15.75" customHeight="1" x14ac:dyDescent="0.2">
      <c r="F472" s="29"/>
      <c r="K472" s="29"/>
    </row>
    <row r="473" spans="6:11" ht="15.75" customHeight="1" x14ac:dyDescent="0.2">
      <c r="F473" s="29"/>
      <c r="K473" s="29"/>
    </row>
    <row r="474" spans="6:11" ht="15.75" customHeight="1" x14ac:dyDescent="0.2">
      <c r="F474" s="29"/>
      <c r="K474" s="29"/>
    </row>
    <row r="475" spans="6:11" ht="15.75" customHeight="1" x14ac:dyDescent="0.2">
      <c r="F475" s="29"/>
      <c r="K475" s="29"/>
    </row>
    <row r="476" spans="6:11" ht="15.75" customHeight="1" x14ac:dyDescent="0.2">
      <c r="F476" s="29"/>
      <c r="K476" s="29"/>
    </row>
    <row r="477" spans="6:11" ht="15.75" customHeight="1" x14ac:dyDescent="0.2">
      <c r="F477" s="29"/>
      <c r="K477" s="29"/>
    </row>
    <row r="478" spans="6:11" ht="15.75" customHeight="1" x14ac:dyDescent="0.2">
      <c r="F478" s="29"/>
      <c r="K478" s="29"/>
    </row>
    <row r="479" spans="6:11" ht="15.75" customHeight="1" x14ac:dyDescent="0.2">
      <c r="F479" s="29"/>
      <c r="K479" s="29"/>
    </row>
    <row r="480" spans="6:11" ht="15.75" customHeight="1" x14ac:dyDescent="0.2">
      <c r="F480" s="29"/>
      <c r="K480" s="29"/>
    </row>
    <row r="481" spans="6:11" ht="15.75" customHeight="1" x14ac:dyDescent="0.2">
      <c r="F481" s="29"/>
      <c r="K481" s="29"/>
    </row>
    <row r="482" spans="6:11" ht="15.75" customHeight="1" x14ac:dyDescent="0.2">
      <c r="F482" s="29"/>
      <c r="K482" s="29"/>
    </row>
    <row r="483" spans="6:11" ht="15.75" customHeight="1" x14ac:dyDescent="0.2">
      <c r="F483" s="29"/>
      <c r="K483" s="29"/>
    </row>
    <row r="484" spans="6:11" ht="15.75" customHeight="1" x14ac:dyDescent="0.2">
      <c r="F484" s="29"/>
      <c r="K484" s="29"/>
    </row>
    <row r="485" spans="6:11" ht="15.75" customHeight="1" x14ac:dyDescent="0.2">
      <c r="F485" s="29"/>
      <c r="K485" s="29"/>
    </row>
    <row r="486" spans="6:11" ht="15.75" customHeight="1" x14ac:dyDescent="0.2">
      <c r="F486" s="29"/>
      <c r="K486" s="29"/>
    </row>
    <row r="487" spans="6:11" ht="15.75" customHeight="1" x14ac:dyDescent="0.2">
      <c r="F487" s="29"/>
      <c r="K487" s="29"/>
    </row>
    <row r="488" spans="6:11" ht="15.75" customHeight="1" x14ac:dyDescent="0.2">
      <c r="F488" s="29"/>
      <c r="K488" s="29"/>
    </row>
    <row r="489" spans="6:11" ht="15.75" customHeight="1" x14ac:dyDescent="0.2">
      <c r="F489" s="29"/>
      <c r="K489" s="29"/>
    </row>
    <row r="490" spans="6:11" ht="15.75" customHeight="1" x14ac:dyDescent="0.2">
      <c r="F490" s="29"/>
      <c r="K490" s="29"/>
    </row>
    <row r="491" spans="6:11" ht="15.75" customHeight="1" x14ac:dyDescent="0.2">
      <c r="F491" s="29"/>
      <c r="K491" s="29"/>
    </row>
    <row r="492" spans="6:11" ht="15.75" customHeight="1" x14ac:dyDescent="0.2">
      <c r="F492" s="29"/>
      <c r="K492" s="29"/>
    </row>
    <row r="493" spans="6:11" ht="15.75" customHeight="1" x14ac:dyDescent="0.2">
      <c r="F493" s="29"/>
      <c r="K493" s="29"/>
    </row>
    <row r="494" spans="6:11" ht="15.75" customHeight="1" x14ac:dyDescent="0.2">
      <c r="F494" s="29"/>
      <c r="K494" s="29"/>
    </row>
    <row r="495" spans="6:11" ht="15.75" customHeight="1" x14ac:dyDescent="0.2">
      <c r="F495" s="29"/>
      <c r="K495" s="29"/>
    </row>
    <row r="496" spans="6:11" ht="15.75" customHeight="1" x14ac:dyDescent="0.2">
      <c r="F496" s="29"/>
      <c r="K496" s="29"/>
    </row>
    <row r="497" spans="6:11" ht="15.75" customHeight="1" x14ac:dyDescent="0.2">
      <c r="F497" s="29"/>
      <c r="K497" s="29"/>
    </row>
    <row r="498" spans="6:11" ht="15.75" customHeight="1" x14ac:dyDescent="0.2">
      <c r="F498" s="29"/>
      <c r="K498" s="29"/>
    </row>
    <row r="499" spans="6:11" ht="15.75" customHeight="1" x14ac:dyDescent="0.2">
      <c r="F499" s="29"/>
      <c r="K499" s="29"/>
    </row>
    <row r="500" spans="6:11" ht="15.75" customHeight="1" x14ac:dyDescent="0.2">
      <c r="F500" s="29"/>
      <c r="K500" s="29"/>
    </row>
    <row r="501" spans="6:11" ht="15.75" customHeight="1" x14ac:dyDescent="0.2">
      <c r="F501" s="29"/>
      <c r="K501" s="29"/>
    </row>
    <row r="502" spans="6:11" ht="15.75" customHeight="1" x14ac:dyDescent="0.2">
      <c r="F502" s="29"/>
      <c r="K502" s="29"/>
    </row>
    <row r="503" spans="6:11" ht="15.75" customHeight="1" x14ac:dyDescent="0.2">
      <c r="F503" s="29"/>
      <c r="K503" s="29"/>
    </row>
    <row r="504" spans="6:11" ht="15.75" customHeight="1" x14ac:dyDescent="0.2">
      <c r="F504" s="29"/>
      <c r="K504" s="29"/>
    </row>
    <row r="505" spans="6:11" ht="15.75" customHeight="1" x14ac:dyDescent="0.2">
      <c r="F505" s="29"/>
      <c r="K505" s="29"/>
    </row>
    <row r="506" spans="6:11" ht="15.75" customHeight="1" x14ac:dyDescent="0.2">
      <c r="F506" s="29"/>
      <c r="K506" s="29"/>
    </row>
    <row r="507" spans="6:11" ht="15.75" customHeight="1" x14ac:dyDescent="0.2">
      <c r="F507" s="29"/>
      <c r="K507" s="29"/>
    </row>
    <row r="508" spans="6:11" ht="15.75" customHeight="1" x14ac:dyDescent="0.2">
      <c r="F508" s="29"/>
      <c r="K508" s="29"/>
    </row>
    <row r="509" spans="6:11" ht="15.75" customHeight="1" x14ac:dyDescent="0.2">
      <c r="F509" s="29"/>
      <c r="K509" s="29"/>
    </row>
    <row r="510" spans="6:11" ht="15.75" customHeight="1" x14ac:dyDescent="0.2">
      <c r="F510" s="29"/>
      <c r="K510" s="29"/>
    </row>
    <row r="511" spans="6:11" ht="15.75" customHeight="1" x14ac:dyDescent="0.2">
      <c r="F511" s="29"/>
      <c r="K511" s="29"/>
    </row>
    <row r="512" spans="6:11" ht="15.75" customHeight="1" x14ac:dyDescent="0.2">
      <c r="F512" s="29"/>
      <c r="K512" s="29"/>
    </row>
    <row r="513" spans="6:11" ht="15.75" customHeight="1" x14ac:dyDescent="0.2">
      <c r="F513" s="29"/>
      <c r="K513" s="29"/>
    </row>
    <row r="514" spans="6:11" ht="15.75" customHeight="1" x14ac:dyDescent="0.2">
      <c r="F514" s="29"/>
      <c r="K514" s="29"/>
    </row>
    <row r="515" spans="6:11" ht="15.75" customHeight="1" x14ac:dyDescent="0.2">
      <c r="F515" s="29"/>
      <c r="K515" s="29"/>
    </row>
    <row r="516" spans="6:11" ht="15.75" customHeight="1" x14ac:dyDescent="0.2">
      <c r="F516" s="29"/>
      <c r="K516" s="29"/>
    </row>
    <row r="517" spans="6:11" ht="15.75" customHeight="1" x14ac:dyDescent="0.2">
      <c r="F517" s="29"/>
      <c r="K517" s="29"/>
    </row>
    <row r="518" spans="6:11" ht="15.75" customHeight="1" x14ac:dyDescent="0.2">
      <c r="F518" s="29"/>
      <c r="K518" s="29"/>
    </row>
    <row r="519" spans="6:11" ht="15.75" customHeight="1" x14ac:dyDescent="0.2">
      <c r="F519" s="29"/>
      <c r="K519" s="29"/>
    </row>
    <row r="520" spans="6:11" ht="15.75" customHeight="1" x14ac:dyDescent="0.2">
      <c r="F520" s="29"/>
      <c r="K520" s="29"/>
    </row>
    <row r="521" spans="6:11" ht="15.75" customHeight="1" x14ac:dyDescent="0.2">
      <c r="F521" s="29"/>
      <c r="K521" s="29"/>
    </row>
    <row r="522" spans="6:11" ht="15.75" customHeight="1" x14ac:dyDescent="0.2">
      <c r="F522" s="29"/>
      <c r="K522" s="29"/>
    </row>
    <row r="523" spans="6:11" ht="15.75" customHeight="1" x14ac:dyDescent="0.2">
      <c r="F523" s="29"/>
      <c r="K523" s="29"/>
    </row>
    <row r="524" spans="6:11" ht="15.75" customHeight="1" x14ac:dyDescent="0.2">
      <c r="F524" s="29"/>
      <c r="K524" s="29"/>
    </row>
    <row r="525" spans="6:11" ht="15.75" customHeight="1" x14ac:dyDescent="0.2">
      <c r="F525" s="29"/>
      <c r="K525" s="29"/>
    </row>
    <row r="526" spans="6:11" ht="15.75" customHeight="1" x14ac:dyDescent="0.2">
      <c r="F526" s="29"/>
      <c r="K526" s="29"/>
    </row>
    <row r="527" spans="6:11" ht="15.75" customHeight="1" x14ac:dyDescent="0.2">
      <c r="F527" s="29"/>
      <c r="K527" s="29"/>
    </row>
    <row r="528" spans="6:11" ht="15.75" customHeight="1" x14ac:dyDescent="0.2">
      <c r="F528" s="29"/>
      <c r="K528" s="29"/>
    </row>
    <row r="529" spans="6:11" ht="15.75" customHeight="1" x14ac:dyDescent="0.2">
      <c r="F529" s="29"/>
      <c r="K529" s="29"/>
    </row>
    <row r="530" spans="6:11" ht="15.75" customHeight="1" x14ac:dyDescent="0.2">
      <c r="F530" s="29"/>
      <c r="K530" s="29"/>
    </row>
    <row r="531" spans="6:11" ht="15.75" customHeight="1" x14ac:dyDescent="0.2">
      <c r="F531" s="29"/>
      <c r="K531" s="29"/>
    </row>
    <row r="532" spans="6:11" ht="15.75" customHeight="1" x14ac:dyDescent="0.2">
      <c r="F532" s="29"/>
      <c r="K532" s="29"/>
    </row>
    <row r="533" spans="6:11" ht="15.75" customHeight="1" x14ac:dyDescent="0.2">
      <c r="F533" s="29"/>
      <c r="K533" s="29"/>
    </row>
    <row r="534" spans="6:11" ht="15.75" customHeight="1" x14ac:dyDescent="0.2">
      <c r="F534" s="29"/>
      <c r="K534" s="29"/>
    </row>
    <row r="535" spans="6:11" ht="15.75" customHeight="1" x14ac:dyDescent="0.2">
      <c r="F535" s="29"/>
      <c r="K535" s="29"/>
    </row>
    <row r="536" spans="6:11" ht="15.75" customHeight="1" x14ac:dyDescent="0.2">
      <c r="F536" s="29"/>
      <c r="K536" s="29"/>
    </row>
    <row r="537" spans="6:11" ht="15.75" customHeight="1" x14ac:dyDescent="0.2">
      <c r="F537" s="29"/>
      <c r="K537" s="29"/>
    </row>
    <row r="538" spans="6:11" ht="15.75" customHeight="1" x14ac:dyDescent="0.2">
      <c r="F538" s="29"/>
      <c r="K538" s="29"/>
    </row>
    <row r="539" spans="6:11" ht="15.75" customHeight="1" x14ac:dyDescent="0.2">
      <c r="F539" s="29"/>
      <c r="K539" s="29"/>
    </row>
    <row r="540" spans="6:11" ht="15.75" customHeight="1" x14ac:dyDescent="0.2">
      <c r="F540" s="29"/>
      <c r="K540" s="29"/>
    </row>
    <row r="541" spans="6:11" ht="15.75" customHeight="1" x14ac:dyDescent="0.2">
      <c r="F541" s="29"/>
      <c r="K541" s="29"/>
    </row>
    <row r="542" spans="6:11" ht="15.75" customHeight="1" x14ac:dyDescent="0.2">
      <c r="F542" s="29"/>
      <c r="K542" s="29"/>
    </row>
    <row r="543" spans="6:11" ht="15.75" customHeight="1" x14ac:dyDescent="0.2">
      <c r="F543" s="29"/>
      <c r="K543" s="29"/>
    </row>
    <row r="544" spans="6:11" ht="15.75" customHeight="1" x14ac:dyDescent="0.2">
      <c r="F544" s="29"/>
      <c r="K544" s="29"/>
    </row>
    <row r="545" spans="6:11" ht="15.75" customHeight="1" x14ac:dyDescent="0.2">
      <c r="F545" s="29"/>
      <c r="K545" s="29"/>
    </row>
    <row r="546" spans="6:11" ht="15.75" customHeight="1" x14ac:dyDescent="0.2">
      <c r="F546" s="29"/>
      <c r="K546" s="29"/>
    </row>
    <row r="547" spans="6:11" ht="15.75" customHeight="1" x14ac:dyDescent="0.2">
      <c r="F547" s="29"/>
      <c r="K547" s="29"/>
    </row>
    <row r="548" spans="6:11" ht="15.75" customHeight="1" x14ac:dyDescent="0.2">
      <c r="F548" s="29"/>
      <c r="K548" s="29"/>
    </row>
    <row r="549" spans="6:11" ht="15.75" customHeight="1" x14ac:dyDescent="0.2">
      <c r="F549" s="29"/>
      <c r="K549" s="29"/>
    </row>
    <row r="550" spans="6:11" ht="15.75" customHeight="1" x14ac:dyDescent="0.2">
      <c r="F550" s="29"/>
      <c r="K550" s="29"/>
    </row>
    <row r="551" spans="6:11" ht="15.75" customHeight="1" x14ac:dyDescent="0.2">
      <c r="F551" s="29"/>
      <c r="K551" s="29"/>
    </row>
    <row r="552" spans="6:11" ht="15.75" customHeight="1" x14ac:dyDescent="0.2">
      <c r="F552" s="29"/>
      <c r="K552" s="29"/>
    </row>
    <row r="553" spans="6:11" ht="15.75" customHeight="1" x14ac:dyDescent="0.2">
      <c r="F553" s="29"/>
      <c r="K553" s="29"/>
    </row>
    <row r="554" spans="6:11" ht="15.75" customHeight="1" x14ac:dyDescent="0.2">
      <c r="F554" s="29"/>
      <c r="K554" s="29"/>
    </row>
    <row r="555" spans="6:11" ht="15.75" customHeight="1" x14ac:dyDescent="0.2">
      <c r="F555" s="29"/>
      <c r="K555" s="29"/>
    </row>
    <row r="556" spans="6:11" ht="15.75" customHeight="1" x14ac:dyDescent="0.2">
      <c r="F556" s="29"/>
      <c r="K556" s="29"/>
    </row>
    <row r="557" spans="6:11" ht="15.75" customHeight="1" x14ac:dyDescent="0.2">
      <c r="F557" s="29"/>
      <c r="K557" s="29"/>
    </row>
    <row r="558" spans="6:11" ht="15.75" customHeight="1" x14ac:dyDescent="0.2">
      <c r="F558" s="29"/>
      <c r="K558" s="29"/>
    </row>
    <row r="559" spans="6:11" ht="15.75" customHeight="1" x14ac:dyDescent="0.2">
      <c r="F559" s="29"/>
      <c r="K559" s="29"/>
    </row>
    <row r="560" spans="6:11" ht="15.75" customHeight="1" x14ac:dyDescent="0.2">
      <c r="F560" s="29"/>
      <c r="K560" s="29"/>
    </row>
    <row r="561" spans="6:11" ht="15.75" customHeight="1" x14ac:dyDescent="0.2">
      <c r="F561" s="29"/>
      <c r="K561" s="29"/>
    </row>
    <row r="562" spans="6:11" ht="15.75" customHeight="1" x14ac:dyDescent="0.2">
      <c r="F562" s="29"/>
      <c r="K562" s="29"/>
    </row>
    <row r="563" spans="6:11" ht="15.75" customHeight="1" x14ac:dyDescent="0.2">
      <c r="F563" s="29"/>
      <c r="K563" s="29"/>
    </row>
    <row r="564" spans="6:11" ht="15.75" customHeight="1" x14ac:dyDescent="0.2">
      <c r="F564" s="29"/>
      <c r="K564" s="29"/>
    </row>
    <row r="565" spans="6:11" ht="15.75" customHeight="1" x14ac:dyDescent="0.2">
      <c r="F565" s="29"/>
      <c r="K565" s="29"/>
    </row>
    <row r="566" spans="6:11" ht="15.75" customHeight="1" x14ac:dyDescent="0.2">
      <c r="F566" s="29"/>
      <c r="K566" s="29"/>
    </row>
    <row r="567" spans="6:11" ht="15.75" customHeight="1" x14ac:dyDescent="0.2">
      <c r="F567" s="29"/>
      <c r="K567" s="29"/>
    </row>
    <row r="568" spans="6:11" ht="15.75" customHeight="1" x14ac:dyDescent="0.2">
      <c r="F568" s="29"/>
      <c r="K568" s="29"/>
    </row>
    <row r="569" spans="6:11" ht="15.75" customHeight="1" x14ac:dyDescent="0.2">
      <c r="F569" s="29"/>
      <c r="K569" s="29"/>
    </row>
    <row r="570" spans="6:11" ht="15.75" customHeight="1" x14ac:dyDescent="0.2">
      <c r="F570" s="29"/>
      <c r="K570" s="29"/>
    </row>
    <row r="571" spans="6:11" ht="15.75" customHeight="1" x14ac:dyDescent="0.2">
      <c r="F571" s="29"/>
      <c r="K571" s="29"/>
    </row>
    <row r="572" spans="6:11" ht="15.75" customHeight="1" x14ac:dyDescent="0.2">
      <c r="F572" s="29"/>
      <c r="K572" s="29"/>
    </row>
    <row r="573" spans="6:11" ht="15.75" customHeight="1" x14ac:dyDescent="0.2">
      <c r="F573" s="29"/>
      <c r="K573" s="29"/>
    </row>
    <row r="574" spans="6:11" ht="15.75" customHeight="1" x14ac:dyDescent="0.2">
      <c r="F574" s="29"/>
      <c r="K574" s="29"/>
    </row>
    <row r="575" spans="6:11" ht="15.75" customHeight="1" x14ac:dyDescent="0.2">
      <c r="F575" s="29"/>
      <c r="K575" s="29"/>
    </row>
    <row r="576" spans="6:11" ht="15.75" customHeight="1" x14ac:dyDescent="0.2">
      <c r="F576" s="29"/>
      <c r="K576" s="29"/>
    </row>
    <row r="577" spans="6:11" ht="15.75" customHeight="1" x14ac:dyDescent="0.2">
      <c r="F577" s="29"/>
      <c r="K577" s="29"/>
    </row>
    <row r="578" spans="6:11" ht="15.75" customHeight="1" x14ac:dyDescent="0.2">
      <c r="F578" s="29"/>
      <c r="K578" s="29"/>
    </row>
    <row r="579" spans="6:11" ht="15.75" customHeight="1" x14ac:dyDescent="0.2">
      <c r="F579" s="29"/>
      <c r="K579" s="29"/>
    </row>
    <row r="580" spans="6:11" ht="15.75" customHeight="1" x14ac:dyDescent="0.2">
      <c r="F580" s="29"/>
      <c r="K580" s="29"/>
    </row>
    <row r="581" spans="6:11" ht="15.75" customHeight="1" x14ac:dyDescent="0.2">
      <c r="F581" s="29"/>
      <c r="K581" s="29"/>
    </row>
    <row r="582" spans="6:11" ht="15.75" customHeight="1" x14ac:dyDescent="0.2">
      <c r="F582" s="29"/>
      <c r="K582" s="29"/>
    </row>
    <row r="583" spans="6:11" ht="15.75" customHeight="1" x14ac:dyDescent="0.2">
      <c r="F583" s="29"/>
      <c r="K583" s="29"/>
    </row>
    <row r="584" spans="6:11" ht="15.75" customHeight="1" x14ac:dyDescent="0.2">
      <c r="F584" s="29"/>
      <c r="K584" s="29"/>
    </row>
    <row r="585" spans="6:11" ht="15.75" customHeight="1" x14ac:dyDescent="0.2">
      <c r="F585" s="29"/>
      <c r="K585" s="29"/>
    </row>
    <row r="586" spans="6:11" ht="15.75" customHeight="1" x14ac:dyDescent="0.2">
      <c r="F586" s="29"/>
      <c r="K586" s="29"/>
    </row>
    <row r="587" spans="6:11" ht="15.75" customHeight="1" x14ac:dyDescent="0.2">
      <c r="F587" s="29"/>
      <c r="K587" s="29"/>
    </row>
    <row r="588" spans="6:11" ht="15.75" customHeight="1" x14ac:dyDescent="0.2">
      <c r="F588" s="29"/>
      <c r="K588" s="29"/>
    </row>
    <row r="589" spans="6:11" ht="15.75" customHeight="1" x14ac:dyDescent="0.2">
      <c r="F589" s="29"/>
      <c r="K589" s="29"/>
    </row>
    <row r="590" spans="6:11" ht="15.75" customHeight="1" x14ac:dyDescent="0.2">
      <c r="F590" s="29"/>
      <c r="K590" s="29"/>
    </row>
    <row r="591" spans="6:11" ht="15.75" customHeight="1" x14ac:dyDescent="0.2">
      <c r="F591" s="29"/>
      <c r="K591" s="29"/>
    </row>
    <row r="592" spans="6:11" ht="15.75" customHeight="1" x14ac:dyDescent="0.2">
      <c r="F592" s="29"/>
      <c r="K592" s="29"/>
    </row>
    <row r="593" spans="6:11" ht="15.75" customHeight="1" x14ac:dyDescent="0.2">
      <c r="F593" s="29"/>
      <c r="K593" s="29"/>
    </row>
    <row r="594" spans="6:11" ht="15.75" customHeight="1" x14ac:dyDescent="0.2">
      <c r="F594" s="29"/>
      <c r="K594" s="29"/>
    </row>
    <row r="595" spans="6:11" ht="15.75" customHeight="1" x14ac:dyDescent="0.2">
      <c r="F595" s="29"/>
      <c r="K595" s="29"/>
    </row>
    <row r="596" spans="6:11" ht="15.75" customHeight="1" x14ac:dyDescent="0.2">
      <c r="F596" s="29"/>
      <c r="K596" s="29"/>
    </row>
    <row r="597" spans="6:11" ht="15.75" customHeight="1" x14ac:dyDescent="0.2">
      <c r="F597" s="29"/>
      <c r="K597" s="29"/>
    </row>
    <row r="598" spans="6:11" ht="15.75" customHeight="1" x14ac:dyDescent="0.2">
      <c r="F598" s="29"/>
      <c r="K598" s="29"/>
    </row>
    <row r="599" spans="6:11" ht="15.75" customHeight="1" x14ac:dyDescent="0.2">
      <c r="F599" s="29"/>
      <c r="K599" s="29"/>
    </row>
    <row r="600" spans="6:11" ht="15.75" customHeight="1" x14ac:dyDescent="0.2">
      <c r="F600" s="29"/>
      <c r="K600" s="29"/>
    </row>
    <row r="601" spans="6:11" ht="15.75" customHeight="1" x14ac:dyDescent="0.2">
      <c r="F601" s="29"/>
      <c r="K601" s="29"/>
    </row>
    <row r="602" spans="6:11" ht="15.75" customHeight="1" x14ac:dyDescent="0.2">
      <c r="F602" s="29"/>
      <c r="K602" s="29"/>
    </row>
    <row r="603" spans="6:11" ht="15.75" customHeight="1" x14ac:dyDescent="0.2">
      <c r="F603" s="29"/>
      <c r="K603" s="29"/>
    </row>
    <row r="604" spans="6:11" ht="15.75" customHeight="1" x14ac:dyDescent="0.2">
      <c r="F604" s="29"/>
      <c r="K604" s="29"/>
    </row>
    <row r="605" spans="6:11" ht="15.75" customHeight="1" x14ac:dyDescent="0.2">
      <c r="F605" s="29"/>
      <c r="K605" s="29"/>
    </row>
    <row r="606" spans="6:11" ht="15.75" customHeight="1" x14ac:dyDescent="0.2">
      <c r="F606" s="29"/>
      <c r="K606" s="29"/>
    </row>
    <row r="607" spans="6:11" ht="15.75" customHeight="1" x14ac:dyDescent="0.2">
      <c r="F607" s="29"/>
      <c r="K607" s="29"/>
    </row>
    <row r="608" spans="6:11" ht="15.75" customHeight="1" x14ac:dyDescent="0.2">
      <c r="F608" s="29"/>
      <c r="K608" s="29"/>
    </row>
    <row r="609" spans="6:11" ht="15.75" customHeight="1" x14ac:dyDescent="0.2">
      <c r="F609" s="29"/>
      <c r="K609" s="29"/>
    </row>
    <row r="610" spans="6:11" ht="15.75" customHeight="1" x14ac:dyDescent="0.2">
      <c r="F610" s="29"/>
      <c r="K610" s="29"/>
    </row>
    <row r="611" spans="6:11" ht="15.75" customHeight="1" x14ac:dyDescent="0.2">
      <c r="F611" s="29"/>
      <c r="K611" s="29"/>
    </row>
    <row r="612" spans="6:11" ht="15.75" customHeight="1" x14ac:dyDescent="0.2">
      <c r="F612" s="29"/>
      <c r="K612" s="29"/>
    </row>
    <row r="613" spans="6:11" ht="15.75" customHeight="1" x14ac:dyDescent="0.2">
      <c r="F613" s="29"/>
      <c r="K613" s="29"/>
    </row>
    <row r="614" spans="6:11" ht="15.75" customHeight="1" x14ac:dyDescent="0.2">
      <c r="F614" s="29"/>
      <c r="K614" s="29"/>
    </row>
    <row r="615" spans="6:11" ht="15.75" customHeight="1" x14ac:dyDescent="0.2">
      <c r="F615" s="29"/>
      <c r="K615" s="29"/>
    </row>
    <row r="616" spans="6:11" ht="15.75" customHeight="1" x14ac:dyDescent="0.2">
      <c r="F616" s="29"/>
      <c r="K616" s="29"/>
    </row>
    <row r="617" spans="6:11" ht="15.75" customHeight="1" x14ac:dyDescent="0.2">
      <c r="F617" s="29"/>
      <c r="K617" s="29"/>
    </row>
    <row r="618" spans="6:11" ht="15.75" customHeight="1" x14ac:dyDescent="0.2">
      <c r="F618" s="29"/>
      <c r="K618" s="29"/>
    </row>
    <row r="619" spans="6:11" ht="15.75" customHeight="1" x14ac:dyDescent="0.2">
      <c r="F619" s="29"/>
      <c r="K619" s="29"/>
    </row>
    <row r="620" spans="6:11" ht="15.75" customHeight="1" x14ac:dyDescent="0.2">
      <c r="F620" s="29"/>
      <c r="K620" s="29"/>
    </row>
    <row r="621" spans="6:11" ht="15.75" customHeight="1" x14ac:dyDescent="0.2">
      <c r="F621" s="29"/>
      <c r="K621" s="29"/>
    </row>
    <row r="622" spans="6:11" ht="15.75" customHeight="1" x14ac:dyDescent="0.2">
      <c r="F622" s="29"/>
      <c r="K622" s="29"/>
    </row>
    <row r="623" spans="6:11" ht="15.75" customHeight="1" x14ac:dyDescent="0.2">
      <c r="F623" s="29"/>
      <c r="K623" s="29"/>
    </row>
    <row r="624" spans="6:11" ht="15.75" customHeight="1" x14ac:dyDescent="0.2">
      <c r="F624" s="29"/>
      <c r="K624" s="29"/>
    </row>
    <row r="625" spans="6:11" ht="15.75" customHeight="1" x14ac:dyDescent="0.2">
      <c r="F625" s="29"/>
      <c r="K625" s="29"/>
    </row>
    <row r="626" spans="6:11" ht="15.75" customHeight="1" x14ac:dyDescent="0.2">
      <c r="F626" s="29"/>
      <c r="K626" s="29"/>
    </row>
    <row r="627" spans="6:11" ht="15.75" customHeight="1" x14ac:dyDescent="0.2">
      <c r="F627" s="29"/>
      <c r="K627" s="29"/>
    </row>
    <row r="628" spans="6:11" ht="15.75" customHeight="1" x14ac:dyDescent="0.2">
      <c r="F628" s="29"/>
      <c r="K628" s="29"/>
    </row>
    <row r="629" spans="6:11" ht="15.75" customHeight="1" x14ac:dyDescent="0.2">
      <c r="F629" s="29"/>
      <c r="K629" s="29"/>
    </row>
    <row r="630" spans="6:11" ht="15.75" customHeight="1" x14ac:dyDescent="0.2">
      <c r="F630" s="29"/>
      <c r="K630" s="29"/>
    </row>
    <row r="631" spans="6:11" ht="15.75" customHeight="1" x14ac:dyDescent="0.2">
      <c r="F631" s="29"/>
      <c r="K631" s="29"/>
    </row>
    <row r="632" spans="6:11" ht="15.75" customHeight="1" x14ac:dyDescent="0.2">
      <c r="F632" s="29"/>
      <c r="K632" s="29"/>
    </row>
    <row r="633" spans="6:11" ht="15.75" customHeight="1" x14ac:dyDescent="0.2">
      <c r="F633" s="29"/>
      <c r="K633" s="29"/>
    </row>
    <row r="634" spans="6:11" ht="15.75" customHeight="1" x14ac:dyDescent="0.2">
      <c r="F634" s="29"/>
      <c r="K634" s="29"/>
    </row>
    <row r="635" spans="6:11" ht="15.75" customHeight="1" x14ac:dyDescent="0.2">
      <c r="F635" s="29"/>
      <c r="K635" s="29"/>
    </row>
    <row r="636" spans="6:11" ht="15.75" customHeight="1" x14ac:dyDescent="0.2">
      <c r="F636" s="29"/>
      <c r="K636" s="29"/>
    </row>
    <row r="637" spans="6:11" ht="15.75" customHeight="1" x14ac:dyDescent="0.2">
      <c r="F637" s="29"/>
      <c r="K637" s="29"/>
    </row>
    <row r="638" spans="6:11" ht="15.75" customHeight="1" x14ac:dyDescent="0.2">
      <c r="F638" s="29"/>
      <c r="K638" s="29"/>
    </row>
    <row r="639" spans="6:11" ht="15.75" customHeight="1" x14ac:dyDescent="0.2">
      <c r="F639" s="29"/>
      <c r="K639" s="29"/>
    </row>
    <row r="640" spans="6:11" ht="15.75" customHeight="1" x14ac:dyDescent="0.2">
      <c r="F640" s="29"/>
      <c r="K640" s="29"/>
    </row>
    <row r="641" spans="6:11" ht="15.75" customHeight="1" x14ac:dyDescent="0.2">
      <c r="F641" s="29"/>
      <c r="K641" s="29"/>
    </row>
    <row r="642" spans="6:11" ht="15.75" customHeight="1" x14ac:dyDescent="0.2">
      <c r="F642" s="29"/>
      <c r="K642" s="29"/>
    </row>
    <row r="643" spans="6:11" ht="15.75" customHeight="1" x14ac:dyDescent="0.2">
      <c r="F643" s="29"/>
      <c r="K643" s="29"/>
    </row>
    <row r="644" spans="6:11" ht="15.75" customHeight="1" x14ac:dyDescent="0.2">
      <c r="F644" s="29"/>
      <c r="K644" s="29"/>
    </row>
    <row r="645" spans="6:11" ht="15.75" customHeight="1" x14ac:dyDescent="0.2">
      <c r="F645" s="29"/>
      <c r="K645" s="29"/>
    </row>
    <row r="646" spans="6:11" ht="15.75" customHeight="1" x14ac:dyDescent="0.2">
      <c r="F646" s="29"/>
      <c r="K646" s="29"/>
    </row>
    <row r="647" spans="6:11" ht="15.75" customHeight="1" x14ac:dyDescent="0.2">
      <c r="F647" s="29"/>
      <c r="K647" s="29"/>
    </row>
    <row r="648" spans="6:11" ht="15.75" customHeight="1" x14ac:dyDescent="0.2">
      <c r="F648" s="29"/>
      <c r="K648" s="29"/>
    </row>
    <row r="649" spans="6:11" ht="15.75" customHeight="1" x14ac:dyDescent="0.2">
      <c r="F649" s="29"/>
      <c r="K649" s="29"/>
    </row>
    <row r="650" spans="6:11" ht="15.75" customHeight="1" x14ac:dyDescent="0.2">
      <c r="F650" s="29"/>
      <c r="K650" s="29"/>
    </row>
    <row r="651" spans="6:11" ht="15.75" customHeight="1" x14ac:dyDescent="0.2">
      <c r="F651" s="29"/>
      <c r="K651" s="29"/>
    </row>
    <row r="652" spans="6:11" ht="15.75" customHeight="1" x14ac:dyDescent="0.2">
      <c r="F652" s="29"/>
      <c r="K652" s="29"/>
    </row>
    <row r="653" spans="6:11" ht="15.75" customHeight="1" x14ac:dyDescent="0.2">
      <c r="F653" s="29"/>
      <c r="K653" s="29"/>
    </row>
    <row r="654" spans="6:11" ht="15.75" customHeight="1" x14ac:dyDescent="0.2">
      <c r="F654" s="29"/>
      <c r="K654" s="29"/>
    </row>
    <row r="655" spans="6:11" ht="15.75" customHeight="1" x14ac:dyDescent="0.2">
      <c r="F655" s="29"/>
      <c r="K655" s="29"/>
    </row>
    <row r="656" spans="6:11" ht="15.75" customHeight="1" x14ac:dyDescent="0.2">
      <c r="F656" s="29"/>
      <c r="K656" s="29"/>
    </row>
    <row r="657" spans="6:11" ht="15.75" customHeight="1" x14ac:dyDescent="0.2">
      <c r="F657" s="29"/>
      <c r="K657" s="29"/>
    </row>
    <row r="658" spans="6:11" ht="15.75" customHeight="1" x14ac:dyDescent="0.2">
      <c r="F658" s="29"/>
      <c r="K658" s="29"/>
    </row>
    <row r="659" spans="6:11" ht="15.75" customHeight="1" x14ac:dyDescent="0.2">
      <c r="F659" s="29"/>
      <c r="K659" s="29"/>
    </row>
    <row r="660" spans="6:11" ht="15.75" customHeight="1" x14ac:dyDescent="0.2">
      <c r="F660" s="29"/>
      <c r="K660" s="29"/>
    </row>
    <row r="661" spans="6:11" ht="15.75" customHeight="1" x14ac:dyDescent="0.2">
      <c r="F661" s="29"/>
      <c r="K661" s="29"/>
    </row>
    <row r="662" spans="6:11" ht="15.75" customHeight="1" x14ac:dyDescent="0.2">
      <c r="F662" s="29"/>
      <c r="K662" s="29"/>
    </row>
    <row r="663" spans="6:11" ht="15.75" customHeight="1" x14ac:dyDescent="0.2">
      <c r="F663" s="29"/>
      <c r="K663" s="29"/>
    </row>
    <row r="664" spans="6:11" ht="15.75" customHeight="1" x14ac:dyDescent="0.2">
      <c r="F664" s="29"/>
      <c r="K664" s="29"/>
    </row>
    <row r="665" spans="6:11" ht="15.75" customHeight="1" x14ac:dyDescent="0.2">
      <c r="F665" s="29"/>
      <c r="K665" s="29"/>
    </row>
    <row r="666" spans="6:11" ht="15.75" customHeight="1" x14ac:dyDescent="0.2">
      <c r="F666" s="29"/>
      <c r="K666" s="29"/>
    </row>
    <row r="667" spans="6:11" ht="15.75" customHeight="1" x14ac:dyDescent="0.2">
      <c r="F667" s="29"/>
      <c r="K667" s="29"/>
    </row>
    <row r="668" spans="6:11" ht="15.75" customHeight="1" x14ac:dyDescent="0.2">
      <c r="F668" s="29"/>
      <c r="K668" s="29"/>
    </row>
    <row r="669" spans="6:11" ht="15.75" customHeight="1" x14ac:dyDescent="0.2">
      <c r="F669" s="29"/>
      <c r="K669" s="29"/>
    </row>
    <row r="670" spans="6:11" ht="15.75" customHeight="1" x14ac:dyDescent="0.2">
      <c r="F670" s="29"/>
      <c r="K670" s="29"/>
    </row>
    <row r="671" spans="6:11" ht="15.75" customHeight="1" x14ac:dyDescent="0.2">
      <c r="F671" s="29"/>
      <c r="K671" s="29"/>
    </row>
    <row r="672" spans="6:11" ht="15.75" customHeight="1" x14ac:dyDescent="0.2">
      <c r="F672" s="29"/>
      <c r="K672" s="29"/>
    </row>
    <row r="673" spans="6:11" ht="15.75" customHeight="1" x14ac:dyDescent="0.2">
      <c r="F673" s="29"/>
      <c r="K673" s="29"/>
    </row>
    <row r="674" spans="6:11" ht="15.75" customHeight="1" x14ac:dyDescent="0.2">
      <c r="F674" s="29"/>
      <c r="K674" s="29"/>
    </row>
    <row r="675" spans="6:11" ht="15.75" customHeight="1" x14ac:dyDescent="0.2">
      <c r="F675" s="29"/>
      <c r="K675" s="29"/>
    </row>
    <row r="676" spans="6:11" ht="15.75" customHeight="1" x14ac:dyDescent="0.2">
      <c r="F676" s="29"/>
      <c r="K676" s="29"/>
    </row>
    <row r="677" spans="6:11" ht="15.75" customHeight="1" x14ac:dyDescent="0.2">
      <c r="F677" s="29"/>
      <c r="K677" s="29"/>
    </row>
    <row r="678" spans="6:11" ht="15.75" customHeight="1" x14ac:dyDescent="0.2">
      <c r="F678" s="29"/>
      <c r="K678" s="29"/>
    </row>
    <row r="679" spans="6:11" ht="15.75" customHeight="1" x14ac:dyDescent="0.2">
      <c r="F679" s="29"/>
      <c r="K679" s="29"/>
    </row>
    <row r="680" spans="6:11" ht="15.75" customHeight="1" x14ac:dyDescent="0.2">
      <c r="F680" s="29"/>
      <c r="K680" s="29"/>
    </row>
    <row r="681" spans="6:11" ht="15.75" customHeight="1" x14ac:dyDescent="0.2">
      <c r="F681" s="29"/>
      <c r="K681" s="29"/>
    </row>
    <row r="682" spans="6:11" ht="15.75" customHeight="1" x14ac:dyDescent="0.2">
      <c r="F682" s="29"/>
      <c r="K682" s="29"/>
    </row>
    <row r="683" spans="6:11" ht="15.75" customHeight="1" x14ac:dyDescent="0.2">
      <c r="F683" s="29"/>
      <c r="K683" s="29"/>
    </row>
    <row r="684" spans="6:11" ht="15.75" customHeight="1" x14ac:dyDescent="0.2">
      <c r="F684" s="29"/>
      <c r="K684" s="29"/>
    </row>
    <row r="685" spans="6:11" ht="15.75" customHeight="1" x14ac:dyDescent="0.2">
      <c r="F685" s="29"/>
      <c r="K685" s="29"/>
    </row>
    <row r="686" spans="6:11" ht="15.75" customHeight="1" x14ac:dyDescent="0.2">
      <c r="F686" s="29"/>
      <c r="K686" s="29"/>
    </row>
    <row r="687" spans="6:11" ht="15.75" customHeight="1" x14ac:dyDescent="0.2">
      <c r="F687" s="29"/>
      <c r="K687" s="29"/>
    </row>
    <row r="688" spans="6:11" ht="15.75" customHeight="1" x14ac:dyDescent="0.2">
      <c r="F688" s="29"/>
      <c r="K688" s="29"/>
    </row>
    <row r="689" spans="6:11" ht="15.75" customHeight="1" x14ac:dyDescent="0.2">
      <c r="F689" s="29"/>
      <c r="K689" s="29"/>
    </row>
    <row r="690" spans="6:11" ht="15.75" customHeight="1" x14ac:dyDescent="0.2">
      <c r="F690" s="29"/>
      <c r="K690" s="29"/>
    </row>
    <row r="691" spans="6:11" ht="15.75" customHeight="1" x14ac:dyDescent="0.2">
      <c r="F691" s="29"/>
      <c r="K691" s="29"/>
    </row>
    <row r="692" spans="6:11" ht="15.75" customHeight="1" x14ac:dyDescent="0.2">
      <c r="F692" s="29"/>
      <c r="K692" s="29"/>
    </row>
    <row r="693" spans="6:11" ht="15.75" customHeight="1" x14ac:dyDescent="0.2">
      <c r="F693" s="29"/>
      <c r="K693" s="29"/>
    </row>
    <row r="694" spans="6:11" ht="15.75" customHeight="1" x14ac:dyDescent="0.2">
      <c r="F694" s="29"/>
      <c r="K694" s="29"/>
    </row>
    <row r="695" spans="6:11" ht="15.75" customHeight="1" x14ac:dyDescent="0.2">
      <c r="F695" s="29"/>
      <c r="K695" s="29"/>
    </row>
    <row r="696" spans="6:11" ht="15.75" customHeight="1" x14ac:dyDescent="0.2">
      <c r="F696" s="29"/>
      <c r="K696" s="29"/>
    </row>
    <row r="697" spans="6:11" ht="15.75" customHeight="1" x14ac:dyDescent="0.2">
      <c r="F697" s="29"/>
      <c r="K697" s="29"/>
    </row>
    <row r="698" spans="6:11" ht="15.75" customHeight="1" x14ac:dyDescent="0.2">
      <c r="F698" s="29"/>
      <c r="K698" s="29"/>
    </row>
    <row r="699" spans="6:11" ht="15.75" customHeight="1" x14ac:dyDescent="0.2">
      <c r="F699" s="29"/>
      <c r="K699" s="29"/>
    </row>
    <row r="700" spans="6:11" ht="15.75" customHeight="1" x14ac:dyDescent="0.2">
      <c r="F700" s="29"/>
      <c r="K700" s="29"/>
    </row>
    <row r="701" spans="6:11" ht="15.75" customHeight="1" x14ac:dyDescent="0.2">
      <c r="F701" s="29"/>
      <c r="K701" s="29"/>
    </row>
    <row r="702" spans="6:11" ht="15.75" customHeight="1" x14ac:dyDescent="0.2">
      <c r="F702" s="29"/>
      <c r="K702" s="29"/>
    </row>
    <row r="703" spans="6:11" ht="15.75" customHeight="1" x14ac:dyDescent="0.2">
      <c r="F703" s="29"/>
      <c r="K703" s="29"/>
    </row>
    <row r="704" spans="6:11" ht="15.75" customHeight="1" x14ac:dyDescent="0.2">
      <c r="F704" s="29"/>
      <c r="K704" s="29"/>
    </row>
    <row r="705" spans="6:11" ht="15.75" customHeight="1" x14ac:dyDescent="0.2">
      <c r="F705" s="29"/>
      <c r="K705" s="29"/>
    </row>
    <row r="706" spans="6:11" ht="15.75" customHeight="1" x14ac:dyDescent="0.2">
      <c r="F706" s="29"/>
      <c r="K706" s="29"/>
    </row>
    <row r="707" spans="6:11" ht="15.75" customHeight="1" x14ac:dyDescent="0.2">
      <c r="F707" s="29"/>
      <c r="K707" s="29"/>
    </row>
    <row r="708" spans="6:11" ht="15.75" customHeight="1" x14ac:dyDescent="0.2">
      <c r="F708" s="29"/>
      <c r="K708" s="29"/>
    </row>
    <row r="709" spans="6:11" ht="15.75" customHeight="1" x14ac:dyDescent="0.2">
      <c r="F709" s="29"/>
      <c r="K709" s="29"/>
    </row>
    <row r="710" spans="6:11" ht="15.75" customHeight="1" x14ac:dyDescent="0.2">
      <c r="F710" s="29"/>
      <c r="K710" s="29"/>
    </row>
    <row r="711" spans="6:11" ht="15.75" customHeight="1" x14ac:dyDescent="0.2">
      <c r="F711" s="29"/>
      <c r="K711" s="29"/>
    </row>
    <row r="712" spans="6:11" ht="15.75" customHeight="1" x14ac:dyDescent="0.2">
      <c r="F712" s="29"/>
      <c r="K712" s="29"/>
    </row>
    <row r="713" spans="6:11" ht="15.75" customHeight="1" x14ac:dyDescent="0.2">
      <c r="F713" s="29"/>
      <c r="K713" s="29"/>
    </row>
    <row r="714" spans="6:11" ht="15.75" customHeight="1" x14ac:dyDescent="0.2">
      <c r="F714" s="29"/>
      <c r="K714" s="29"/>
    </row>
    <row r="715" spans="6:11" ht="15.75" customHeight="1" x14ac:dyDescent="0.2">
      <c r="F715" s="29"/>
      <c r="K715" s="29"/>
    </row>
    <row r="716" spans="6:11" ht="15.75" customHeight="1" x14ac:dyDescent="0.2">
      <c r="F716" s="29"/>
      <c r="K716" s="29"/>
    </row>
    <row r="717" spans="6:11" ht="15.75" customHeight="1" x14ac:dyDescent="0.2">
      <c r="F717" s="29"/>
      <c r="K717" s="29"/>
    </row>
    <row r="718" spans="6:11" ht="15.75" customHeight="1" x14ac:dyDescent="0.2">
      <c r="F718" s="29"/>
      <c r="K718" s="29"/>
    </row>
    <row r="719" spans="6:11" ht="15.75" customHeight="1" x14ac:dyDescent="0.2">
      <c r="F719" s="29"/>
      <c r="K719" s="29"/>
    </row>
    <row r="720" spans="6:11" ht="15.75" customHeight="1" x14ac:dyDescent="0.2">
      <c r="F720" s="29"/>
      <c r="K720" s="29"/>
    </row>
    <row r="721" spans="6:11" ht="15.75" customHeight="1" x14ac:dyDescent="0.2">
      <c r="F721" s="29"/>
      <c r="K721" s="29"/>
    </row>
    <row r="722" spans="6:11" ht="15.75" customHeight="1" x14ac:dyDescent="0.2">
      <c r="F722" s="29"/>
      <c r="K722" s="29"/>
    </row>
    <row r="723" spans="6:11" ht="15.75" customHeight="1" x14ac:dyDescent="0.2">
      <c r="F723" s="29"/>
      <c r="K723" s="29"/>
    </row>
    <row r="724" spans="6:11" ht="15.75" customHeight="1" x14ac:dyDescent="0.2">
      <c r="F724" s="29"/>
      <c r="K724" s="29"/>
    </row>
    <row r="725" spans="6:11" ht="15.75" customHeight="1" x14ac:dyDescent="0.2">
      <c r="F725" s="29"/>
      <c r="K725" s="29"/>
    </row>
    <row r="726" spans="6:11" ht="15.75" customHeight="1" x14ac:dyDescent="0.2">
      <c r="F726" s="29"/>
      <c r="K726" s="29"/>
    </row>
    <row r="727" spans="6:11" ht="15.75" customHeight="1" x14ac:dyDescent="0.2">
      <c r="F727" s="29"/>
      <c r="K727" s="29"/>
    </row>
    <row r="728" spans="6:11" ht="15.75" customHeight="1" x14ac:dyDescent="0.2">
      <c r="F728" s="29"/>
      <c r="K728" s="29"/>
    </row>
    <row r="729" spans="6:11" ht="15.75" customHeight="1" x14ac:dyDescent="0.2">
      <c r="F729" s="29"/>
      <c r="K729" s="29"/>
    </row>
    <row r="730" spans="6:11" ht="15.75" customHeight="1" x14ac:dyDescent="0.2">
      <c r="F730" s="29"/>
      <c r="K730" s="29"/>
    </row>
    <row r="731" spans="6:11" ht="15.75" customHeight="1" x14ac:dyDescent="0.2">
      <c r="F731" s="29"/>
      <c r="K731" s="29"/>
    </row>
    <row r="732" spans="6:11" ht="15.75" customHeight="1" x14ac:dyDescent="0.2">
      <c r="F732" s="29"/>
      <c r="K732" s="29"/>
    </row>
    <row r="733" spans="6:11" ht="15.75" customHeight="1" x14ac:dyDescent="0.2">
      <c r="F733" s="29"/>
      <c r="K733" s="29"/>
    </row>
    <row r="734" spans="6:11" ht="15.75" customHeight="1" x14ac:dyDescent="0.2">
      <c r="F734" s="29"/>
      <c r="K734" s="29"/>
    </row>
    <row r="735" spans="6:11" ht="15.75" customHeight="1" x14ac:dyDescent="0.2">
      <c r="F735" s="29"/>
      <c r="K735" s="29"/>
    </row>
    <row r="736" spans="6:11" ht="15.75" customHeight="1" x14ac:dyDescent="0.2">
      <c r="F736" s="29"/>
      <c r="K736" s="29"/>
    </row>
    <row r="737" spans="6:11" ht="15.75" customHeight="1" x14ac:dyDescent="0.2">
      <c r="F737" s="29"/>
      <c r="K737" s="29"/>
    </row>
    <row r="738" spans="6:11" ht="15.75" customHeight="1" x14ac:dyDescent="0.2">
      <c r="F738" s="29"/>
      <c r="K738" s="29"/>
    </row>
    <row r="739" spans="6:11" ht="15.75" customHeight="1" x14ac:dyDescent="0.2">
      <c r="F739" s="29"/>
      <c r="K739" s="29"/>
    </row>
    <row r="740" spans="6:11" ht="15.75" customHeight="1" x14ac:dyDescent="0.2">
      <c r="F740" s="29"/>
      <c r="K740" s="29"/>
    </row>
    <row r="741" spans="6:11" ht="15.75" customHeight="1" x14ac:dyDescent="0.2">
      <c r="F741" s="29"/>
      <c r="K741" s="29"/>
    </row>
    <row r="742" spans="6:11" ht="15.75" customHeight="1" x14ac:dyDescent="0.2">
      <c r="F742" s="29"/>
      <c r="K742" s="29"/>
    </row>
    <row r="743" spans="6:11" ht="15.75" customHeight="1" x14ac:dyDescent="0.2">
      <c r="F743" s="29"/>
      <c r="K743" s="29"/>
    </row>
    <row r="744" spans="6:11" ht="15.75" customHeight="1" x14ac:dyDescent="0.2">
      <c r="F744" s="29"/>
      <c r="K744" s="29"/>
    </row>
    <row r="745" spans="6:11" ht="15.75" customHeight="1" x14ac:dyDescent="0.2">
      <c r="F745" s="29"/>
      <c r="K745" s="29"/>
    </row>
    <row r="746" spans="6:11" ht="15.75" customHeight="1" x14ac:dyDescent="0.2">
      <c r="F746" s="29"/>
      <c r="K746" s="29"/>
    </row>
    <row r="747" spans="6:11" ht="15.75" customHeight="1" x14ac:dyDescent="0.2">
      <c r="F747" s="29"/>
      <c r="K747" s="29"/>
    </row>
    <row r="748" spans="6:11" ht="15.75" customHeight="1" x14ac:dyDescent="0.2">
      <c r="F748" s="29"/>
      <c r="K748" s="29"/>
    </row>
    <row r="749" spans="6:11" ht="15.75" customHeight="1" x14ac:dyDescent="0.2">
      <c r="F749" s="29"/>
      <c r="K749" s="29"/>
    </row>
    <row r="750" spans="6:11" ht="15.75" customHeight="1" x14ac:dyDescent="0.2">
      <c r="F750" s="29"/>
      <c r="K750" s="29"/>
    </row>
    <row r="751" spans="6:11" ht="15.75" customHeight="1" x14ac:dyDescent="0.2">
      <c r="F751" s="29"/>
      <c r="K751" s="29"/>
    </row>
    <row r="752" spans="6:11" ht="15.75" customHeight="1" x14ac:dyDescent="0.2">
      <c r="F752" s="29"/>
      <c r="K752" s="29"/>
    </row>
    <row r="753" spans="6:11" ht="15.75" customHeight="1" x14ac:dyDescent="0.2">
      <c r="F753" s="29"/>
      <c r="K753" s="29"/>
    </row>
    <row r="754" spans="6:11" ht="15.75" customHeight="1" x14ac:dyDescent="0.2">
      <c r="F754" s="29"/>
      <c r="K754" s="29"/>
    </row>
    <row r="755" spans="6:11" ht="15.75" customHeight="1" x14ac:dyDescent="0.2">
      <c r="F755" s="29"/>
      <c r="K755" s="29"/>
    </row>
    <row r="756" spans="6:11" ht="15.75" customHeight="1" x14ac:dyDescent="0.2">
      <c r="F756" s="29"/>
      <c r="K756" s="29"/>
    </row>
    <row r="757" spans="6:11" ht="15.75" customHeight="1" x14ac:dyDescent="0.2">
      <c r="F757" s="29"/>
      <c r="K757" s="29"/>
    </row>
    <row r="758" spans="6:11" ht="15.75" customHeight="1" x14ac:dyDescent="0.2">
      <c r="F758" s="29"/>
      <c r="K758" s="29"/>
    </row>
    <row r="759" spans="6:11" ht="15.75" customHeight="1" x14ac:dyDescent="0.2">
      <c r="F759" s="29"/>
      <c r="K759" s="29"/>
    </row>
    <row r="760" spans="6:11" ht="15.75" customHeight="1" x14ac:dyDescent="0.2">
      <c r="F760" s="29"/>
      <c r="K760" s="29"/>
    </row>
    <row r="761" spans="6:11" ht="15.75" customHeight="1" x14ac:dyDescent="0.2">
      <c r="F761" s="29"/>
      <c r="K761" s="29"/>
    </row>
    <row r="762" spans="6:11" ht="15.75" customHeight="1" x14ac:dyDescent="0.2">
      <c r="F762" s="29"/>
      <c r="K762" s="29"/>
    </row>
    <row r="763" spans="6:11" ht="15.75" customHeight="1" x14ac:dyDescent="0.2">
      <c r="F763" s="29"/>
      <c r="K763" s="29"/>
    </row>
    <row r="764" spans="6:11" ht="15.75" customHeight="1" x14ac:dyDescent="0.2">
      <c r="F764" s="29"/>
      <c r="K764" s="29"/>
    </row>
    <row r="765" spans="6:11" ht="15.75" customHeight="1" x14ac:dyDescent="0.2">
      <c r="F765" s="29"/>
      <c r="K765" s="29"/>
    </row>
    <row r="766" spans="6:11" ht="15.75" customHeight="1" x14ac:dyDescent="0.2">
      <c r="F766" s="29"/>
      <c r="K766" s="29"/>
    </row>
    <row r="767" spans="6:11" ht="15.75" customHeight="1" x14ac:dyDescent="0.2">
      <c r="F767" s="29"/>
      <c r="K767" s="29"/>
    </row>
    <row r="768" spans="6:11" ht="15.75" customHeight="1" x14ac:dyDescent="0.2">
      <c r="F768" s="29"/>
      <c r="K768" s="29"/>
    </row>
    <row r="769" spans="6:11" ht="15.75" customHeight="1" x14ac:dyDescent="0.2">
      <c r="F769" s="29"/>
      <c r="K769" s="29"/>
    </row>
    <row r="770" spans="6:11" ht="15.75" customHeight="1" x14ac:dyDescent="0.2">
      <c r="F770" s="29"/>
      <c r="K770" s="29"/>
    </row>
    <row r="771" spans="6:11" ht="15.75" customHeight="1" x14ac:dyDescent="0.2">
      <c r="F771" s="29"/>
      <c r="K771" s="29"/>
    </row>
    <row r="772" spans="6:11" ht="15.75" customHeight="1" x14ac:dyDescent="0.2">
      <c r="F772" s="29"/>
      <c r="K772" s="29"/>
    </row>
    <row r="773" spans="6:11" ht="15.75" customHeight="1" x14ac:dyDescent="0.2">
      <c r="F773" s="29"/>
      <c r="K773" s="29"/>
    </row>
    <row r="774" spans="6:11" ht="15.75" customHeight="1" x14ac:dyDescent="0.2">
      <c r="F774" s="29"/>
      <c r="K774" s="29"/>
    </row>
    <row r="775" spans="6:11" ht="15.75" customHeight="1" x14ac:dyDescent="0.2">
      <c r="F775" s="29"/>
      <c r="K775" s="29"/>
    </row>
    <row r="776" spans="6:11" ht="15.75" customHeight="1" x14ac:dyDescent="0.2">
      <c r="F776" s="29"/>
      <c r="K776" s="29"/>
    </row>
    <row r="777" spans="6:11" ht="15.75" customHeight="1" x14ac:dyDescent="0.2">
      <c r="F777" s="29"/>
      <c r="K777" s="29"/>
    </row>
    <row r="778" spans="6:11" ht="15.75" customHeight="1" x14ac:dyDescent="0.2">
      <c r="F778" s="29"/>
      <c r="K778" s="29"/>
    </row>
    <row r="779" spans="6:11" ht="15.75" customHeight="1" x14ac:dyDescent="0.2">
      <c r="F779" s="29"/>
      <c r="K779" s="29"/>
    </row>
    <row r="780" spans="6:11" ht="15.75" customHeight="1" x14ac:dyDescent="0.2">
      <c r="F780" s="29"/>
      <c r="K780" s="29"/>
    </row>
    <row r="781" spans="6:11" ht="15.75" customHeight="1" x14ac:dyDescent="0.2">
      <c r="F781" s="29"/>
      <c r="K781" s="29"/>
    </row>
    <row r="782" spans="6:11" ht="15.75" customHeight="1" x14ac:dyDescent="0.2">
      <c r="F782" s="29"/>
      <c r="K782" s="29"/>
    </row>
    <row r="783" spans="6:11" ht="15.75" customHeight="1" x14ac:dyDescent="0.2">
      <c r="F783" s="29"/>
      <c r="K783" s="29"/>
    </row>
    <row r="784" spans="6:11" ht="15.75" customHeight="1" x14ac:dyDescent="0.2">
      <c r="F784" s="29"/>
      <c r="K784" s="29"/>
    </row>
    <row r="785" spans="6:11" ht="15.75" customHeight="1" x14ac:dyDescent="0.2">
      <c r="F785" s="29"/>
      <c r="K785" s="29"/>
    </row>
    <row r="786" spans="6:11" ht="15.75" customHeight="1" x14ac:dyDescent="0.2">
      <c r="F786" s="29"/>
      <c r="K786" s="29"/>
    </row>
    <row r="787" spans="6:11" ht="15.75" customHeight="1" x14ac:dyDescent="0.2">
      <c r="F787" s="29"/>
      <c r="K787" s="29"/>
    </row>
    <row r="788" spans="6:11" ht="15.75" customHeight="1" x14ac:dyDescent="0.2">
      <c r="F788" s="29"/>
      <c r="K788" s="29"/>
    </row>
    <row r="789" spans="6:11" ht="15.75" customHeight="1" x14ac:dyDescent="0.2">
      <c r="F789" s="29"/>
      <c r="K789" s="29"/>
    </row>
    <row r="790" spans="6:11" ht="15.75" customHeight="1" x14ac:dyDescent="0.2">
      <c r="F790" s="29"/>
      <c r="K790" s="29"/>
    </row>
    <row r="791" spans="6:11" ht="15.75" customHeight="1" x14ac:dyDescent="0.2">
      <c r="F791" s="29"/>
      <c r="K791" s="29"/>
    </row>
    <row r="792" spans="6:11" ht="15.75" customHeight="1" x14ac:dyDescent="0.2">
      <c r="F792" s="29"/>
      <c r="K792" s="29"/>
    </row>
    <row r="793" spans="6:11" ht="15.75" customHeight="1" x14ac:dyDescent="0.2">
      <c r="F793" s="29"/>
      <c r="K793" s="29"/>
    </row>
    <row r="794" spans="6:11" ht="15.75" customHeight="1" x14ac:dyDescent="0.2">
      <c r="F794" s="29"/>
      <c r="K794" s="29"/>
    </row>
    <row r="795" spans="6:11" ht="15.75" customHeight="1" x14ac:dyDescent="0.2">
      <c r="F795" s="29"/>
      <c r="K795" s="29"/>
    </row>
    <row r="796" spans="6:11" ht="15.75" customHeight="1" x14ac:dyDescent="0.2">
      <c r="F796" s="29"/>
      <c r="K796" s="29"/>
    </row>
    <row r="797" spans="6:11" ht="15.75" customHeight="1" x14ac:dyDescent="0.2">
      <c r="F797" s="29"/>
      <c r="K797" s="29"/>
    </row>
    <row r="798" spans="6:11" ht="15.75" customHeight="1" x14ac:dyDescent="0.2">
      <c r="F798" s="29"/>
      <c r="K798" s="29"/>
    </row>
    <row r="799" spans="6:11" ht="15.75" customHeight="1" x14ac:dyDescent="0.2">
      <c r="F799" s="29"/>
      <c r="K799" s="29"/>
    </row>
    <row r="800" spans="6:11" ht="15.75" customHeight="1" x14ac:dyDescent="0.2">
      <c r="F800" s="29"/>
      <c r="K800" s="29"/>
    </row>
    <row r="801" spans="6:11" ht="15.75" customHeight="1" x14ac:dyDescent="0.2">
      <c r="F801" s="29"/>
      <c r="K801" s="29"/>
    </row>
    <row r="802" spans="6:11" ht="15.75" customHeight="1" x14ac:dyDescent="0.2">
      <c r="F802" s="29"/>
      <c r="K802" s="29"/>
    </row>
    <row r="803" spans="6:11" ht="15.75" customHeight="1" x14ac:dyDescent="0.2">
      <c r="F803" s="29"/>
      <c r="K803" s="29"/>
    </row>
    <row r="804" spans="6:11" ht="15.75" customHeight="1" x14ac:dyDescent="0.2">
      <c r="F804" s="29"/>
      <c r="K804" s="29"/>
    </row>
    <row r="805" spans="6:11" ht="15.75" customHeight="1" x14ac:dyDescent="0.2">
      <c r="F805" s="29"/>
      <c r="K805" s="29"/>
    </row>
    <row r="806" spans="6:11" ht="15.75" customHeight="1" x14ac:dyDescent="0.2">
      <c r="F806" s="29"/>
      <c r="K806" s="29"/>
    </row>
    <row r="807" spans="6:11" ht="15.75" customHeight="1" x14ac:dyDescent="0.2">
      <c r="F807" s="29"/>
      <c r="K807" s="29"/>
    </row>
    <row r="808" spans="6:11" ht="15.75" customHeight="1" x14ac:dyDescent="0.2">
      <c r="F808" s="29"/>
      <c r="K808" s="29"/>
    </row>
    <row r="809" spans="6:11" ht="15.75" customHeight="1" x14ac:dyDescent="0.2">
      <c r="F809" s="29"/>
      <c r="K809" s="29"/>
    </row>
    <row r="810" spans="6:11" ht="15.75" customHeight="1" x14ac:dyDescent="0.2">
      <c r="F810" s="29"/>
      <c r="K810" s="29"/>
    </row>
    <row r="811" spans="6:11" ht="15.75" customHeight="1" x14ac:dyDescent="0.2">
      <c r="F811" s="29"/>
      <c r="K811" s="29"/>
    </row>
    <row r="812" spans="6:11" ht="15.75" customHeight="1" x14ac:dyDescent="0.2">
      <c r="F812" s="29"/>
      <c r="K812" s="29"/>
    </row>
    <row r="813" spans="6:11" ht="15.75" customHeight="1" x14ac:dyDescent="0.2">
      <c r="F813" s="29"/>
      <c r="K813" s="29"/>
    </row>
    <row r="814" spans="6:11" ht="15.75" customHeight="1" x14ac:dyDescent="0.2">
      <c r="F814" s="29"/>
      <c r="K814" s="29"/>
    </row>
    <row r="815" spans="6:11" ht="15.75" customHeight="1" x14ac:dyDescent="0.2">
      <c r="F815" s="29"/>
      <c r="K815" s="29"/>
    </row>
    <row r="816" spans="6:11" ht="15.75" customHeight="1" x14ac:dyDescent="0.2">
      <c r="F816" s="29"/>
      <c r="K816" s="29"/>
    </row>
    <row r="817" spans="6:11" ht="15.75" customHeight="1" x14ac:dyDescent="0.2">
      <c r="F817" s="29"/>
      <c r="K817" s="29"/>
    </row>
    <row r="818" spans="6:11" ht="15.75" customHeight="1" x14ac:dyDescent="0.2">
      <c r="F818" s="29"/>
      <c r="K818" s="29"/>
    </row>
    <row r="819" spans="6:11" ht="15.75" customHeight="1" x14ac:dyDescent="0.2">
      <c r="F819" s="29"/>
      <c r="K819" s="29"/>
    </row>
    <row r="820" spans="6:11" ht="15.75" customHeight="1" x14ac:dyDescent="0.2">
      <c r="F820" s="29"/>
      <c r="K820" s="29"/>
    </row>
    <row r="821" spans="6:11" ht="15.75" customHeight="1" x14ac:dyDescent="0.2">
      <c r="F821" s="29"/>
      <c r="K821" s="29"/>
    </row>
    <row r="822" spans="6:11" ht="15.75" customHeight="1" x14ac:dyDescent="0.2">
      <c r="F822" s="29"/>
      <c r="K822" s="29"/>
    </row>
    <row r="823" spans="6:11" ht="15.75" customHeight="1" x14ac:dyDescent="0.2">
      <c r="F823" s="29"/>
      <c r="K823" s="29"/>
    </row>
    <row r="824" spans="6:11" ht="15.75" customHeight="1" x14ac:dyDescent="0.2">
      <c r="F824" s="29"/>
      <c r="K824" s="29"/>
    </row>
    <row r="825" spans="6:11" ht="15.75" customHeight="1" x14ac:dyDescent="0.2">
      <c r="F825" s="29"/>
      <c r="K825" s="29"/>
    </row>
    <row r="826" spans="6:11" ht="15.75" customHeight="1" x14ac:dyDescent="0.2">
      <c r="F826" s="29"/>
      <c r="K826" s="29"/>
    </row>
    <row r="827" spans="6:11" ht="15.75" customHeight="1" x14ac:dyDescent="0.2">
      <c r="F827" s="29"/>
      <c r="K827" s="29"/>
    </row>
    <row r="828" spans="6:11" ht="15.75" customHeight="1" x14ac:dyDescent="0.2">
      <c r="F828" s="29"/>
      <c r="K828" s="29"/>
    </row>
    <row r="829" spans="6:11" ht="15.75" customHeight="1" x14ac:dyDescent="0.2">
      <c r="F829" s="29"/>
      <c r="K829" s="29"/>
    </row>
    <row r="830" spans="6:11" ht="15.75" customHeight="1" x14ac:dyDescent="0.2">
      <c r="F830" s="29"/>
      <c r="K830" s="29"/>
    </row>
    <row r="831" spans="6:11" ht="15.75" customHeight="1" x14ac:dyDescent="0.2">
      <c r="F831" s="29"/>
      <c r="K831" s="29"/>
    </row>
    <row r="832" spans="6:11" ht="15.75" customHeight="1" x14ac:dyDescent="0.2">
      <c r="F832" s="29"/>
      <c r="K832" s="29"/>
    </row>
    <row r="833" spans="6:11" ht="15.75" customHeight="1" x14ac:dyDescent="0.2">
      <c r="F833" s="29"/>
      <c r="K833" s="29"/>
    </row>
    <row r="834" spans="6:11" ht="15.75" customHeight="1" x14ac:dyDescent="0.2">
      <c r="F834" s="29"/>
      <c r="K834" s="29"/>
    </row>
    <row r="835" spans="6:11" ht="15.75" customHeight="1" x14ac:dyDescent="0.2">
      <c r="F835" s="29"/>
      <c r="K835" s="29"/>
    </row>
    <row r="836" spans="6:11" ht="15.75" customHeight="1" x14ac:dyDescent="0.2">
      <c r="F836" s="29"/>
      <c r="K836" s="29"/>
    </row>
    <row r="837" spans="6:11" ht="15.75" customHeight="1" x14ac:dyDescent="0.2">
      <c r="F837" s="29"/>
      <c r="K837" s="29"/>
    </row>
    <row r="838" spans="6:11" ht="15.75" customHeight="1" x14ac:dyDescent="0.2">
      <c r="F838" s="29"/>
      <c r="K838" s="29"/>
    </row>
    <row r="839" spans="6:11" ht="15.75" customHeight="1" x14ac:dyDescent="0.2">
      <c r="F839" s="29"/>
      <c r="K839" s="29"/>
    </row>
    <row r="840" spans="6:11" ht="15.75" customHeight="1" x14ac:dyDescent="0.2">
      <c r="F840" s="29"/>
      <c r="K840" s="29"/>
    </row>
    <row r="841" spans="6:11" ht="15.75" customHeight="1" x14ac:dyDescent="0.2">
      <c r="F841" s="29"/>
      <c r="K841" s="29"/>
    </row>
    <row r="842" spans="6:11" ht="15.75" customHeight="1" x14ac:dyDescent="0.2">
      <c r="F842" s="29"/>
      <c r="K842" s="29"/>
    </row>
    <row r="843" spans="6:11" ht="15.75" customHeight="1" x14ac:dyDescent="0.2">
      <c r="F843" s="29"/>
      <c r="K843" s="29"/>
    </row>
    <row r="844" spans="6:11" ht="15.75" customHeight="1" x14ac:dyDescent="0.2">
      <c r="F844" s="29"/>
      <c r="K844" s="29"/>
    </row>
    <row r="845" spans="6:11" ht="15.75" customHeight="1" x14ac:dyDescent="0.2">
      <c r="F845" s="29"/>
      <c r="K845" s="29"/>
    </row>
    <row r="846" spans="6:11" ht="15.75" customHeight="1" x14ac:dyDescent="0.2">
      <c r="F846" s="29"/>
      <c r="K846" s="29"/>
    </row>
    <row r="847" spans="6:11" ht="15.75" customHeight="1" x14ac:dyDescent="0.2">
      <c r="F847" s="29"/>
      <c r="K847" s="29"/>
    </row>
    <row r="848" spans="6:11" ht="15.75" customHeight="1" x14ac:dyDescent="0.2">
      <c r="F848" s="29"/>
      <c r="K848" s="29"/>
    </row>
    <row r="849" spans="6:11" ht="15.75" customHeight="1" x14ac:dyDescent="0.2">
      <c r="F849" s="29"/>
      <c r="K849" s="29"/>
    </row>
    <row r="850" spans="6:11" ht="15.75" customHeight="1" x14ac:dyDescent="0.2">
      <c r="F850" s="29"/>
      <c r="K850" s="29"/>
    </row>
    <row r="851" spans="6:11" ht="15.75" customHeight="1" x14ac:dyDescent="0.2">
      <c r="F851" s="29"/>
      <c r="K851" s="29"/>
    </row>
    <row r="852" spans="6:11" ht="15.75" customHeight="1" x14ac:dyDescent="0.2">
      <c r="F852" s="29"/>
      <c r="K852" s="29"/>
    </row>
    <row r="853" spans="6:11" ht="15.75" customHeight="1" x14ac:dyDescent="0.2">
      <c r="F853" s="29"/>
      <c r="K853" s="29"/>
    </row>
    <row r="854" spans="6:11" ht="15.75" customHeight="1" x14ac:dyDescent="0.2">
      <c r="F854" s="29"/>
      <c r="K854" s="29"/>
    </row>
    <row r="855" spans="6:11" ht="15.75" customHeight="1" x14ac:dyDescent="0.2">
      <c r="F855" s="29"/>
      <c r="K855" s="29"/>
    </row>
    <row r="856" spans="6:11" ht="15.75" customHeight="1" x14ac:dyDescent="0.2">
      <c r="F856" s="29"/>
      <c r="K856" s="29"/>
    </row>
    <row r="857" spans="6:11" ht="15.75" customHeight="1" x14ac:dyDescent="0.2">
      <c r="F857" s="29"/>
      <c r="K857" s="29"/>
    </row>
    <row r="858" spans="6:11" ht="15.75" customHeight="1" x14ac:dyDescent="0.2">
      <c r="F858" s="29"/>
      <c r="K858" s="29"/>
    </row>
    <row r="859" spans="6:11" ht="15.75" customHeight="1" x14ac:dyDescent="0.2">
      <c r="F859" s="29"/>
      <c r="K859" s="29"/>
    </row>
    <row r="860" spans="6:11" ht="15.75" customHeight="1" x14ac:dyDescent="0.2">
      <c r="F860" s="29"/>
      <c r="K860" s="29"/>
    </row>
    <row r="861" spans="6:11" ht="15.75" customHeight="1" x14ac:dyDescent="0.2">
      <c r="F861" s="29"/>
      <c r="K861" s="29"/>
    </row>
    <row r="862" spans="6:11" ht="15.75" customHeight="1" x14ac:dyDescent="0.2">
      <c r="F862" s="29"/>
      <c r="K862" s="29"/>
    </row>
    <row r="863" spans="6:11" ht="15.75" customHeight="1" x14ac:dyDescent="0.2">
      <c r="F863" s="29"/>
      <c r="K863" s="29"/>
    </row>
    <row r="864" spans="6:11" ht="15.75" customHeight="1" x14ac:dyDescent="0.2">
      <c r="F864" s="29"/>
      <c r="K864" s="29"/>
    </row>
    <row r="865" spans="6:11" ht="15.75" customHeight="1" x14ac:dyDescent="0.2">
      <c r="F865" s="29"/>
      <c r="K865" s="29"/>
    </row>
    <row r="866" spans="6:11" ht="15.75" customHeight="1" x14ac:dyDescent="0.2">
      <c r="F866" s="29"/>
      <c r="K866" s="29"/>
    </row>
    <row r="867" spans="6:11" ht="15.75" customHeight="1" x14ac:dyDescent="0.2">
      <c r="F867" s="29"/>
      <c r="K867" s="29"/>
    </row>
    <row r="868" spans="6:11" ht="15.75" customHeight="1" x14ac:dyDescent="0.2">
      <c r="F868" s="29"/>
      <c r="K868" s="29"/>
    </row>
    <row r="869" spans="6:11" ht="15.75" customHeight="1" x14ac:dyDescent="0.2">
      <c r="F869" s="29"/>
      <c r="K869" s="29"/>
    </row>
    <row r="870" spans="6:11" ht="15.75" customHeight="1" x14ac:dyDescent="0.2">
      <c r="F870" s="29"/>
      <c r="K870" s="29"/>
    </row>
    <row r="871" spans="6:11" ht="15.75" customHeight="1" x14ac:dyDescent="0.2">
      <c r="F871" s="29"/>
      <c r="K871" s="29"/>
    </row>
    <row r="872" spans="6:11" ht="15.75" customHeight="1" x14ac:dyDescent="0.2">
      <c r="F872" s="29"/>
      <c r="K872" s="29"/>
    </row>
    <row r="873" spans="6:11" ht="15.75" customHeight="1" x14ac:dyDescent="0.2">
      <c r="F873" s="29"/>
      <c r="K873" s="29"/>
    </row>
    <row r="874" spans="6:11" ht="15.75" customHeight="1" x14ac:dyDescent="0.2">
      <c r="F874" s="29"/>
      <c r="K874" s="29"/>
    </row>
    <row r="875" spans="6:11" ht="15.75" customHeight="1" x14ac:dyDescent="0.2">
      <c r="F875" s="29"/>
      <c r="K875" s="29"/>
    </row>
    <row r="876" spans="6:11" ht="15.75" customHeight="1" x14ac:dyDescent="0.2">
      <c r="F876" s="29"/>
      <c r="K876" s="29"/>
    </row>
    <row r="877" spans="6:11" ht="15.75" customHeight="1" x14ac:dyDescent="0.2">
      <c r="F877" s="29"/>
      <c r="K877" s="29"/>
    </row>
    <row r="878" spans="6:11" ht="15.75" customHeight="1" x14ac:dyDescent="0.2">
      <c r="F878" s="29"/>
      <c r="K878" s="29"/>
    </row>
    <row r="879" spans="6:11" ht="15.75" customHeight="1" x14ac:dyDescent="0.2">
      <c r="F879" s="29"/>
      <c r="K879" s="29"/>
    </row>
    <row r="880" spans="6:11" ht="15.75" customHeight="1" x14ac:dyDescent="0.2">
      <c r="F880" s="29"/>
      <c r="K880" s="29"/>
    </row>
    <row r="881" spans="6:11" ht="15.75" customHeight="1" x14ac:dyDescent="0.2">
      <c r="F881" s="29"/>
      <c r="K881" s="29"/>
    </row>
    <row r="882" spans="6:11" ht="15.75" customHeight="1" x14ac:dyDescent="0.2">
      <c r="F882" s="29"/>
      <c r="K882" s="29"/>
    </row>
    <row r="883" spans="6:11" ht="15.75" customHeight="1" x14ac:dyDescent="0.2">
      <c r="F883" s="29"/>
      <c r="K883" s="29"/>
    </row>
    <row r="884" spans="6:11" ht="15.75" customHeight="1" x14ac:dyDescent="0.2">
      <c r="F884" s="29"/>
      <c r="K884" s="29"/>
    </row>
    <row r="885" spans="6:11" ht="15.75" customHeight="1" x14ac:dyDescent="0.2">
      <c r="F885" s="29"/>
      <c r="K885" s="29"/>
    </row>
    <row r="886" spans="6:11" ht="15.75" customHeight="1" x14ac:dyDescent="0.2">
      <c r="F886" s="29"/>
      <c r="K886" s="29"/>
    </row>
    <row r="887" spans="6:11" ht="15.75" customHeight="1" x14ac:dyDescent="0.2">
      <c r="F887" s="29"/>
      <c r="K887" s="29"/>
    </row>
    <row r="888" spans="6:11" ht="15.75" customHeight="1" x14ac:dyDescent="0.2">
      <c r="F888" s="29"/>
      <c r="K888" s="29"/>
    </row>
    <row r="889" spans="6:11" ht="15.75" customHeight="1" x14ac:dyDescent="0.2">
      <c r="F889" s="29"/>
      <c r="K889" s="29"/>
    </row>
    <row r="890" spans="6:11" ht="15.75" customHeight="1" x14ac:dyDescent="0.2">
      <c r="F890" s="29"/>
      <c r="K890" s="29"/>
    </row>
    <row r="891" spans="6:11" ht="15.75" customHeight="1" x14ac:dyDescent="0.2">
      <c r="F891" s="29"/>
      <c r="K891" s="29"/>
    </row>
    <row r="892" spans="6:11" ht="15.75" customHeight="1" x14ac:dyDescent="0.2">
      <c r="F892" s="29"/>
      <c r="K892" s="29"/>
    </row>
    <row r="893" spans="6:11" ht="15.75" customHeight="1" x14ac:dyDescent="0.2">
      <c r="F893" s="29"/>
      <c r="K893" s="29"/>
    </row>
    <row r="894" spans="6:11" ht="15.75" customHeight="1" x14ac:dyDescent="0.2">
      <c r="F894" s="29"/>
      <c r="K894" s="29"/>
    </row>
    <row r="895" spans="6:11" ht="15.75" customHeight="1" x14ac:dyDescent="0.2">
      <c r="F895" s="29"/>
      <c r="K895" s="29"/>
    </row>
    <row r="896" spans="6:11" ht="15.75" customHeight="1" x14ac:dyDescent="0.2">
      <c r="F896" s="29"/>
      <c r="K896" s="29"/>
    </row>
    <row r="897" spans="6:11" ht="15.75" customHeight="1" x14ac:dyDescent="0.2">
      <c r="F897" s="29"/>
      <c r="K897" s="29"/>
    </row>
    <row r="898" spans="6:11" ht="15.75" customHeight="1" x14ac:dyDescent="0.2">
      <c r="F898" s="29"/>
      <c r="K898" s="29"/>
    </row>
    <row r="899" spans="6:11" ht="15.75" customHeight="1" x14ac:dyDescent="0.2">
      <c r="F899" s="29"/>
      <c r="K899" s="29"/>
    </row>
    <row r="900" spans="6:11" ht="15.75" customHeight="1" x14ac:dyDescent="0.2">
      <c r="F900" s="29"/>
      <c r="K900" s="29"/>
    </row>
    <row r="901" spans="6:11" ht="15.75" customHeight="1" x14ac:dyDescent="0.2">
      <c r="F901" s="29"/>
      <c r="K901" s="29"/>
    </row>
    <row r="902" spans="6:11" ht="15.75" customHeight="1" x14ac:dyDescent="0.2">
      <c r="F902" s="29"/>
      <c r="K902" s="29"/>
    </row>
    <row r="903" spans="6:11" ht="15.75" customHeight="1" x14ac:dyDescent="0.2">
      <c r="F903" s="29"/>
      <c r="K903" s="29"/>
    </row>
    <row r="904" spans="6:11" ht="15.75" customHeight="1" x14ac:dyDescent="0.2">
      <c r="F904" s="29"/>
      <c r="K904" s="29"/>
    </row>
    <row r="905" spans="6:11" ht="15.75" customHeight="1" x14ac:dyDescent="0.2">
      <c r="F905" s="29"/>
      <c r="K905" s="29"/>
    </row>
    <row r="906" spans="6:11" ht="15.75" customHeight="1" x14ac:dyDescent="0.2">
      <c r="F906" s="29"/>
      <c r="K906" s="29"/>
    </row>
    <row r="907" spans="6:11" ht="15.75" customHeight="1" x14ac:dyDescent="0.2">
      <c r="F907" s="29"/>
      <c r="K907" s="29"/>
    </row>
    <row r="908" spans="6:11" ht="15.75" customHeight="1" x14ac:dyDescent="0.2">
      <c r="F908" s="29"/>
      <c r="K908" s="29"/>
    </row>
    <row r="909" spans="6:11" ht="15.75" customHeight="1" x14ac:dyDescent="0.2">
      <c r="F909" s="29"/>
      <c r="K909" s="29"/>
    </row>
    <row r="910" spans="6:11" ht="15.75" customHeight="1" x14ac:dyDescent="0.2">
      <c r="F910" s="29"/>
      <c r="K910" s="29"/>
    </row>
    <row r="911" spans="6:11" ht="15.75" customHeight="1" x14ac:dyDescent="0.2">
      <c r="F911" s="29"/>
      <c r="K911" s="29"/>
    </row>
    <row r="912" spans="6:11" ht="15.75" customHeight="1" x14ac:dyDescent="0.2">
      <c r="F912" s="29"/>
      <c r="K912" s="29"/>
    </row>
    <row r="913" spans="6:11" ht="15.75" customHeight="1" x14ac:dyDescent="0.2">
      <c r="F913" s="29"/>
      <c r="K913" s="29"/>
    </row>
    <row r="914" spans="6:11" ht="15.75" customHeight="1" x14ac:dyDescent="0.2">
      <c r="F914" s="29"/>
      <c r="K914" s="29"/>
    </row>
    <row r="915" spans="6:11" ht="15.75" customHeight="1" x14ac:dyDescent="0.2">
      <c r="F915" s="29"/>
      <c r="K915" s="29"/>
    </row>
    <row r="916" spans="6:11" ht="15.75" customHeight="1" x14ac:dyDescent="0.2">
      <c r="F916" s="29"/>
      <c r="K916" s="29"/>
    </row>
    <row r="917" spans="6:11" ht="15.75" customHeight="1" x14ac:dyDescent="0.2">
      <c r="F917" s="29"/>
      <c r="K917" s="29"/>
    </row>
    <row r="918" spans="6:11" ht="15.75" customHeight="1" x14ac:dyDescent="0.2">
      <c r="F918" s="29"/>
      <c r="K918" s="29"/>
    </row>
    <row r="919" spans="6:11" ht="15.75" customHeight="1" x14ac:dyDescent="0.2">
      <c r="F919" s="29"/>
      <c r="K919" s="29"/>
    </row>
    <row r="920" spans="6:11" ht="15.75" customHeight="1" x14ac:dyDescent="0.2">
      <c r="F920" s="29"/>
      <c r="K920" s="29"/>
    </row>
    <row r="921" spans="6:11" ht="15.75" customHeight="1" x14ac:dyDescent="0.2">
      <c r="F921" s="29"/>
      <c r="K921" s="29"/>
    </row>
    <row r="922" spans="6:11" ht="15.75" customHeight="1" x14ac:dyDescent="0.2">
      <c r="F922" s="29"/>
      <c r="K922" s="29"/>
    </row>
    <row r="923" spans="6:11" ht="15.75" customHeight="1" x14ac:dyDescent="0.2">
      <c r="F923" s="29"/>
      <c r="K923" s="29"/>
    </row>
    <row r="924" spans="6:11" ht="15.75" customHeight="1" x14ac:dyDescent="0.2">
      <c r="F924" s="29"/>
      <c r="K924" s="29"/>
    </row>
    <row r="925" spans="6:11" ht="15.75" customHeight="1" x14ac:dyDescent="0.2">
      <c r="F925" s="29"/>
      <c r="K925" s="29"/>
    </row>
    <row r="926" spans="6:11" ht="15.75" customHeight="1" x14ac:dyDescent="0.2">
      <c r="F926" s="29"/>
      <c r="K926" s="29"/>
    </row>
    <row r="927" spans="6:11" ht="15.75" customHeight="1" x14ac:dyDescent="0.2">
      <c r="F927" s="29"/>
      <c r="K927" s="29"/>
    </row>
    <row r="928" spans="6:11" ht="15.75" customHeight="1" x14ac:dyDescent="0.2">
      <c r="F928" s="29"/>
      <c r="K928" s="29"/>
    </row>
    <row r="929" spans="6:11" ht="15.75" customHeight="1" x14ac:dyDescent="0.2">
      <c r="F929" s="29"/>
      <c r="K929" s="29"/>
    </row>
    <row r="930" spans="6:11" ht="15.75" customHeight="1" x14ac:dyDescent="0.2">
      <c r="F930" s="29"/>
      <c r="K930" s="29"/>
    </row>
    <row r="931" spans="6:11" ht="15.75" customHeight="1" x14ac:dyDescent="0.2">
      <c r="F931" s="29"/>
      <c r="K931" s="29"/>
    </row>
    <row r="932" spans="6:11" ht="15.75" customHeight="1" x14ac:dyDescent="0.2">
      <c r="F932" s="29"/>
      <c r="K932" s="29"/>
    </row>
    <row r="933" spans="6:11" ht="15.75" customHeight="1" x14ac:dyDescent="0.2">
      <c r="F933" s="29"/>
      <c r="K933" s="29"/>
    </row>
    <row r="934" spans="6:11" ht="15.75" customHeight="1" x14ac:dyDescent="0.2">
      <c r="F934" s="29"/>
      <c r="K934" s="29"/>
    </row>
    <row r="935" spans="6:11" ht="15.75" customHeight="1" x14ac:dyDescent="0.2">
      <c r="F935" s="29"/>
      <c r="K935" s="29"/>
    </row>
    <row r="936" spans="6:11" ht="15.75" customHeight="1" x14ac:dyDescent="0.2">
      <c r="F936" s="29"/>
      <c r="K936" s="29"/>
    </row>
    <row r="937" spans="6:11" ht="15.75" customHeight="1" x14ac:dyDescent="0.2">
      <c r="F937" s="29"/>
      <c r="K937" s="29"/>
    </row>
    <row r="938" spans="6:11" ht="15.75" customHeight="1" x14ac:dyDescent="0.2">
      <c r="F938" s="29"/>
      <c r="K938" s="29"/>
    </row>
    <row r="939" spans="6:11" ht="15.75" customHeight="1" x14ac:dyDescent="0.2">
      <c r="F939" s="29"/>
      <c r="K939" s="29"/>
    </row>
    <row r="940" spans="6:11" ht="15.75" customHeight="1" x14ac:dyDescent="0.2">
      <c r="F940" s="29"/>
      <c r="K940" s="29"/>
    </row>
    <row r="941" spans="6:11" ht="15.75" customHeight="1" x14ac:dyDescent="0.2">
      <c r="F941" s="29"/>
      <c r="K941" s="29"/>
    </row>
    <row r="942" spans="6:11" ht="15.75" customHeight="1" x14ac:dyDescent="0.2">
      <c r="F942" s="29"/>
      <c r="K942" s="29"/>
    </row>
    <row r="943" spans="6:11" ht="15.75" customHeight="1" x14ac:dyDescent="0.2">
      <c r="F943" s="29"/>
      <c r="K943" s="29"/>
    </row>
    <row r="944" spans="6:11" ht="15.75" customHeight="1" x14ac:dyDescent="0.2">
      <c r="F944" s="29"/>
      <c r="K944" s="29"/>
    </row>
    <row r="945" spans="6:11" ht="15.75" customHeight="1" x14ac:dyDescent="0.2">
      <c r="F945" s="29"/>
      <c r="K945" s="29"/>
    </row>
    <row r="946" spans="6:11" ht="15.75" customHeight="1" x14ac:dyDescent="0.2">
      <c r="F946" s="29"/>
      <c r="K946" s="29"/>
    </row>
    <row r="947" spans="6:11" ht="15.75" customHeight="1" x14ac:dyDescent="0.2">
      <c r="F947" s="29"/>
      <c r="K947" s="29"/>
    </row>
    <row r="948" spans="6:11" ht="15.75" customHeight="1" x14ac:dyDescent="0.2">
      <c r="F948" s="29"/>
      <c r="K948" s="29"/>
    </row>
    <row r="949" spans="6:11" ht="15.75" customHeight="1" x14ac:dyDescent="0.2">
      <c r="F949" s="29"/>
      <c r="K949" s="29"/>
    </row>
    <row r="950" spans="6:11" ht="15.75" customHeight="1" x14ac:dyDescent="0.2">
      <c r="F950" s="29"/>
      <c r="K950" s="29"/>
    </row>
    <row r="951" spans="6:11" ht="15.75" customHeight="1" x14ac:dyDescent="0.2">
      <c r="F951" s="29"/>
      <c r="K951" s="29"/>
    </row>
    <row r="952" spans="6:11" ht="15.75" customHeight="1" x14ac:dyDescent="0.2">
      <c r="F952" s="29"/>
      <c r="K952" s="29"/>
    </row>
    <row r="953" spans="6:11" ht="15.75" customHeight="1" x14ac:dyDescent="0.2">
      <c r="F953" s="29"/>
      <c r="K953" s="29"/>
    </row>
    <row r="954" spans="6:11" ht="15.75" customHeight="1" x14ac:dyDescent="0.2">
      <c r="F954" s="29"/>
      <c r="K954" s="29"/>
    </row>
    <row r="955" spans="6:11" ht="15.75" customHeight="1" x14ac:dyDescent="0.2">
      <c r="F955" s="29"/>
      <c r="K955" s="29"/>
    </row>
    <row r="956" spans="6:11" ht="15.75" customHeight="1" x14ac:dyDescent="0.2">
      <c r="F956" s="29"/>
      <c r="K956" s="29"/>
    </row>
    <row r="957" spans="6:11" ht="15.75" customHeight="1" x14ac:dyDescent="0.2">
      <c r="F957" s="29"/>
      <c r="K957" s="29"/>
    </row>
    <row r="958" spans="6:11" ht="15.75" customHeight="1" x14ac:dyDescent="0.2">
      <c r="F958" s="29"/>
      <c r="K958" s="29"/>
    </row>
    <row r="959" spans="6:11" ht="15.75" customHeight="1" x14ac:dyDescent="0.2">
      <c r="F959" s="29"/>
      <c r="K959" s="29"/>
    </row>
    <row r="960" spans="6:11" ht="15.75" customHeight="1" x14ac:dyDescent="0.2">
      <c r="F960" s="29"/>
      <c r="K960" s="29"/>
    </row>
    <row r="961" spans="6:11" ht="15.75" customHeight="1" x14ac:dyDescent="0.2">
      <c r="F961" s="29"/>
      <c r="K961" s="29"/>
    </row>
    <row r="962" spans="6:11" ht="15.75" customHeight="1" x14ac:dyDescent="0.2">
      <c r="F962" s="29"/>
      <c r="K962" s="29"/>
    </row>
    <row r="963" spans="6:11" ht="15.75" customHeight="1" x14ac:dyDescent="0.2">
      <c r="F963" s="29"/>
      <c r="K963" s="29"/>
    </row>
    <row r="964" spans="6:11" ht="15.75" customHeight="1" x14ac:dyDescent="0.2">
      <c r="F964" s="29"/>
      <c r="K964" s="29"/>
    </row>
    <row r="965" spans="6:11" ht="15.75" customHeight="1" x14ac:dyDescent="0.2">
      <c r="F965" s="29"/>
      <c r="K965" s="29"/>
    </row>
    <row r="966" spans="6:11" ht="15.75" customHeight="1" x14ac:dyDescent="0.2">
      <c r="F966" s="29"/>
      <c r="K966" s="29"/>
    </row>
    <row r="967" spans="6:11" ht="15.75" customHeight="1" x14ac:dyDescent="0.2">
      <c r="F967" s="29"/>
      <c r="K967" s="29"/>
    </row>
    <row r="968" spans="6:11" ht="15.75" customHeight="1" x14ac:dyDescent="0.2">
      <c r="F968" s="29"/>
      <c r="K968" s="29"/>
    </row>
    <row r="969" spans="6:11" ht="15.75" customHeight="1" x14ac:dyDescent="0.2">
      <c r="F969" s="29"/>
      <c r="K969" s="29"/>
    </row>
    <row r="970" spans="6:11" ht="15.75" customHeight="1" x14ac:dyDescent="0.2">
      <c r="F970" s="29"/>
      <c r="K970" s="29"/>
    </row>
    <row r="971" spans="6:11" ht="15.75" customHeight="1" x14ac:dyDescent="0.2">
      <c r="F971" s="29"/>
      <c r="K971" s="29"/>
    </row>
    <row r="972" spans="6:11" ht="15.75" customHeight="1" x14ac:dyDescent="0.2">
      <c r="F972" s="29"/>
      <c r="K972" s="29"/>
    </row>
    <row r="973" spans="6:11" ht="15.75" customHeight="1" x14ac:dyDescent="0.2">
      <c r="F973" s="29"/>
      <c r="K973" s="29"/>
    </row>
    <row r="974" spans="6:11" ht="15.75" customHeight="1" x14ac:dyDescent="0.2">
      <c r="F974" s="29"/>
      <c r="K974" s="29"/>
    </row>
    <row r="975" spans="6:11" ht="15.75" customHeight="1" x14ac:dyDescent="0.2">
      <c r="F975" s="29"/>
      <c r="K975" s="29"/>
    </row>
    <row r="976" spans="6:11" ht="15.75" customHeight="1" x14ac:dyDescent="0.2">
      <c r="F976" s="29"/>
      <c r="K976" s="29"/>
    </row>
    <row r="977" spans="6:11" ht="15.75" customHeight="1" x14ac:dyDescent="0.2">
      <c r="F977" s="29"/>
      <c r="K977" s="29"/>
    </row>
    <row r="978" spans="6:11" ht="15.75" customHeight="1" x14ac:dyDescent="0.2">
      <c r="F978" s="29"/>
      <c r="K978" s="29"/>
    </row>
    <row r="979" spans="6:11" ht="15.75" customHeight="1" x14ac:dyDescent="0.2">
      <c r="F979" s="29"/>
      <c r="K979" s="29"/>
    </row>
    <row r="980" spans="6:11" ht="15.75" customHeight="1" x14ac:dyDescent="0.2">
      <c r="F980" s="29"/>
      <c r="K980" s="29"/>
    </row>
    <row r="981" spans="6:11" ht="15.75" customHeight="1" x14ac:dyDescent="0.2">
      <c r="F981" s="29"/>
      <c r="K981" s="29"/>
    </row>
    <row r="982" spans="6:11" ht="15.75" customHeight="1" x14ac:dyDescent="0.2">
      <c r="F982" s="29"/>
      <c r="K982" s="29"/>
    </row>
    <row r="983" spans="6:11" ht="15.75" customHeight="1" x14ac:dyDescent="0.2">
      <c r="F983" s="29"/>
      <c r="K983" s="29"/>
    </row>
    <row r="984" spans="6:11" ht="15.75" customHeight="1" x14ac:dyDescent="0.2">
      <c r="F984" s="29"/>
      <c r="K984" s="29"/>
    </row>
    <row r="985" spans="6:11" ht="15.75" customHeight="1" x14ac:dyDescent="0.2">
      <c r="F985" s="29"/>
      <c r="K985" s="29"/>
    </row>
    <row r="986" spans="6:11" ht="15.75" customHeight="1" x14ac:dyDescent="0.2">
      <c r="F986" s="29"/>
      <c r="K986" s="29"/>
    </row>
    <row r="987" spans="6:11" ht="15.75" customHeight="1" x14ac:dyDescent="0.2">
      <c r="F987" s="29"/>
      <c r="K987" s="29"/>
    </row>
    <row r="988" spans="6:11" ht="15.75" customHeight="1" x14ac:dyDescent="0.2">
      <c r="F988" s="29"/>
      <c r="K988" s="29"/>
    </row>
    <row r="989" spans="6:11" ht="15.75" customHeight="1" x14ac:dyDescent="0.2">
      <c r="F989" s="29"/>
      <c r="K989" s="29"/>
    </row>
    <row r="990" spans="6:11" ht="15.75" customHeight="1" x14ac:dyDescent="0.2">
      <c r="F990" s="29"/>
      <c r="K990" s="29"/>
    </row>
    <row r="991" spans="6:11" ht="15.75" customHeight="1" x14ac:dyDescent="0.2">
      <c r="F991" s="29"/>
      <c r="K991" s="29"/>
    </row>
    <row r="992" spans="6:11" ht="15.75" customHeight="1" x14ac:dyDescent="0.2">
      <c r="F992" s="29"/>
      <c r="K992" s="29"/>
    </row>
    <row r="993" spans="6:11" ht="15.75" customHeight="1" x14ac:dyDescent="0.2">
      <c r="F993" s="29"/>
      <c r="K993" s="29"/>
    </row>
    <row r="994" spans="6:11" ht="15.75" customHeight="1" x14ac:dyDescent="0.2">
      <c r="F994" s="29"/>
      <c r="K994" s="29"/>
    </row>
    <row r="995" spans="6:11" ht="15.75" customHeight="1" x14ac:dyDescent="0.2">
      <c r="F995" s="29"/>
      <c r="K995" s="29"/>
    </row>
    <row r="996" spans="6:11" ht="15.75" customHeight="1" x14ac:dyDescent="0.2">
      <c r="F996" s="29"/>
      <c r="K996" s="29"/>
    </row>
    <row r="997" spans="6:11" ht="15.75" customHeight="1" x14ac:dyDescent="0.2">
      <c r="F997" s="29"/>
      <c r="K997" s="29"/>
    </row>
    <row r="998" spans="6:11" ht="15.75" customHeight="1" x14ac:dyDescent="0.2">
      <c r="F998" s="29"/>
      <c r="K998" s="29"/>
    </row>
    <row r="999" spans="6:11" ht="15.75" customHeight="1" x14ac:dyDescent="0.2">
      <c r="F999" s="29"/>
      <c r="K999" s="29"/>
    </row>
    <row r="1000" spans="6:11" ht="15.75" customHeight="1" x14ac:dyDescent="0.2">
      <c r="F1000" s="29"/>
      <c r="K1000" s="29"/>
    </row>
  </sheetData>
  <pageMargins left="0.7" right="0.7" top="0.75" bottom="0.75" header="0" footer="0"/>
  <pageSetup orientation="landscape"/>
  <tableParts count="1">
    <tablePart r:id="rId1"/>
  </tableParts>
  <extLst>
    <ext xmlns:x14="http://schemas.microsoft.com/office/spreadsheetml/2009/9/main" uri="{CCE6A557-97BC-4b89-ADB6-D9C93CAAB3DF}">
      <x14:dataValidations xmlns:xm="http://schemas.microsoft.com/office/excel/2006/main" count="4">
        <x14:dataValidation type="list" allowBlank="1" showErrorMessage="1" xr:uid="{00000000-0002-0000-0200-000000000000}">
          <x14:formula1>
            <xm:f>'DATA 01 2024'!$C$217:$C$218</xm:f>
          </x14:formula1>
          <xm:sqref>J2:J205</xm:sqref>
        </x14:dataValidation>
        <x14:dataValidation type="list" allowBlank="1" showErrorMessage="1" xr:uid="{00000000-0002-0000-0200-000001000000}">
          <x14:formula1>
            <xm:f>'DATA 01 2024'!$B$217:$B$218</xm:f>
          </x14:formula1>
          <xm:sqref>I2:I205</xm:sqref>
        </x14:dataValidation>
        <x14:dataValidation type="list" allowBlank="1" showErrorMessage="1" xr:uid="{00000000-0002-0000-0200-000002000000}">
          <x14:formula1>
            <xm:f>'DATA 01 2024'!$D$217:$D$219</xm:f>
          </x14:formula1>
          <xm:sqref>L2:L205</xm:sqref>
        </x14:dataValidation>
        <x14:dataValidation type="list" allowBlank="1" showErrorMessage="1" xr:uid="{00000000-0002-0000-0200-000003000000}">
          <x14:formula1>
            <xm:f>'DATA 01 2024'!$A$217:$A$218</xm:f>
          </x14:formula1>
          <xm:sqref>G2:G205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00"/>
  <sheetViews>
    <sheetView topLeftCell="M1" workbookViewId="0">
      <selection activeCell="P4" sqref="P4"/>
    </sheetView>
  </sheetViews>
  <sheetFormatPr baseColWidth="10" defaultColWidth="14.42578125" defaultRowHeight="15" customHeight="1" x14ac:dyDescent="0.25"/>
  <cols>
    <col min="1" max="9" width="10.7109375" customWidth="1"/>
    <col min="10" max="10" width="6.85546875" customWidth="1"/>
    <col min="11" max="18" width="10.7109375" customWidth="1"/>
    <col min="19" max="19" width="15.7109375" customWidth="1"/>
    <col min="20" max="23" width="10.7109375" customWidth="1"/>
    <col min="24" max="24" width="13.7109375" customWidth="1"/>
    <col min="25" max="26" width="10.7109375" customWidth="1"/>
  </cols>
  <sheetData>
    <row r="1" spans="1:24" x14ac:dyDescent="0.25">
      <c r="A1" s="13" t="s">
        <v>107</v>
      </c>
      <c r="B1" s="1" t="s">
        <v>108</v>
      </c>
      <c r="C1" s="1" t="s">
        <v>109</v>
      </c>
      <c r="D1" s="1" t="s">
        <v>110</v>
      </c>
      <c r="E1" s="1" t="s">
        <v>111</v>
      </c>
      <c r="F1" s="1" t="s">
        <v>112</v>
      </c>
      <c r="G1" s="1" t="s">
        <v>113</v>
      </c>
      <c r="H1" s="1"/>
      <c r="S1" s="14" t="s">
        <v>114</v>
      </c>
      <c r="T1" s="14" t="s">
        <v>115</v>
      </c>
      <c r="U1" s="14" t="s">
        <v>116</v>
      </c>
      <c r="V1" s="14" t="s">
        <v>117</v>
      </c>
      <c r="W1" s="14" t="s">
        <v>118</v>
      </c>
      <c r="X1" s="14" t="s">
        <v>119</v>
      </c>
    </row>
    <row r="2" spans="1:24" ht="45" x14ac:dyDescent="0.25">
      <c r="A2" s="14">
        <f>IF(LEN('RNV 01 2024'!G2)&gt;0, 1, 0)</f>
        <v>0</v>
      </c>
      <c r="B2" s="14">
        <f>IF('RNV 01 2024'!J2="En tiempo",1,0)</f>
        <v>0</v>
      </c>
      <c r="C2" s="14">
        <f t="shared" ref="C2:C205" si="0">(A2+B2)/2</f>
        <v>0</v>
      </c>
      <c r="D2" s="14">
        <f>IF('RNV 01 2024'!G2="Acepta", 1, IF('RNV 01 2024'!G2="Rechaza", 0.5, IF(ISBLANK('RNV 01 2024'!G2), 0, )))</f>
        <v>0</v>
      </c>
      <c r="E2" s="14">
        <f>IF('RNV 01 2024'!I2="Se señala",1,0)</f>
        <v>0</v>
      </c>
      <c r="F2" s="14">
        <f t="shared" ref="F2:F205" si="1">(D2+E2)/2</f>
        <v>0</v>
      </c>
      <c r="G2" s="14" t="str">
        <f>IF('RNV 01 2024'!L2="Implementadas", 1, IF('RNV 01 2024'!L2="Parcialmente implementadas", 0.5, IF('RNV 01 2024'!L2="No implementadas", 0,"0" )))</f>
        <v>0</v>
      </c>
      <c r="S2" s="15" t="s">
        <v>120</v>
      </c>
      <c r="T2" s="14" t="s">
        <v>17</v>
      </c>
      <c r="U2" s="14" t="s">
        <v>30</v>
      </c>
      <c r="V2" s="15" t="s">
        <v>121</v>
      </c>
      <c r="W2" s="15" t="s">
        <v>122</v>
      </c>
      <c r="X2" s="15" t="s">
        <v>12</v>
      </c>
    </row>
    <row r="3" spans="1:24" x14ac:dyDescent="0.25">
      <c r="A3" s="14">
        <f>IF(LEN('RNV 01 2024'!G3)&gt;0, 1, 0)</f>
        <v>1</v>
      </c>
      <c r="B3" s="14">
        <f>IF('RNV 01 2024'!J3="En tiempo",1,0)</f>
        <v>1</v>
      </c>
      <c r="C3" s="14">
        <f t="shared" si="0"/>
        <v>1</v>
      </c>
      <c r="D3" s="14">
        <f>IF('RNV 01 2024'!G3="Acepta", 1, IF('RNV 01 2024'!G3="Rechaza", 0.5, IF(ISBLANK('RNV 01 2024'!G3), 0, )))</f>
        <v>1</v>
      </c>
      <c r="E3" s="14">
        <f>IF('RNV 01 2024'!I3="Se señala",1,0)</f>
        <v>1</v>
      </c>
      <c r="F3" s="14">
        <f t="shared" si="1"/>
        <v>1</v>
      </c>
      <c r="G3" s="14">
        <f>IF('RNV 01 2024'!L3="Implementadas", 1, IF('RNV 01 2024'!L3="Parcialmente implementadas", 0.5, IF('RNV 01 2024'!L3="No implementadas", 0,"0" )))</f>
        <v>1</v>
      </c>
      <c r="I3" s="14" t="s">
        <v>123</v>
      </c>
      <c r="J3" s="14" t="s">
        <v>124</v>
      </c>
      <c r="K3" s="14" t="s">
        <v>125</v>
      </c>
      <c r="L3" s="14" t="s">
        <v>126</v>
      </c>
      <c r="M3" s="14" t="s">
        <v>127</v>
      </c>
      <c r="N3" s="14" t="s">
        <v>128</v>
      </c>
      <c r="O3" s="14" t="s">
        <v>129</v>
      </c>
      <c r="P3" s="14" t="s">
        <v>130</v>
      </c>
    </row>
    <row r="4" spans="1:24" x14ac:dyDescent="0.25">
      <c r="A4" s="14">
        <f>IF(LEN('RNV 01 2024'!G4)&gt;0, 1, 0)</f>
        <v>1</v>
      </c>
      <c r="B4" s="14">
        <f>IF('RNV 01 2024'!J4="En tiempo",1,0)</f>
        <v>1</v>
      </c>
      <c r="C4" s="14">
        <f t="shared" si="0"/>
        <v>1</v>
      </c>
      <c r="D4" s="14">
        <f>IF('RNV 01 2024'!G4="Acepta", 1, IF('RNV 01 2024'!G4="Rechaza", 0.5, IF(ISBLANK('RNV 01 2024'!G4), 0, )))</f>
        <v>1</v>
      </c>
      <c r="E4" s="14">
        <f>IF('RNV 01 2024'!I4="Se señala",1,0)</f>
        <v>1</v>
      </c>
      <c r="F4" s="14">
        <f t="shared" si="1"/>
        <v>1</v>
      </c>
      <c r="G4" s="14">
        <f>IF('RNV 01 2024'!L4="Implementadas", 1, IF('RNV 01 2024'!L4="Parcialmente implementadas", 0.5, IF('RNV 01 2024'!L4="No implementadas", 0,"0" )))</f>
        <v>1</v>
      </c>
      <c r="I4" s="14">
        <f>COUNT('RNV 01 2024'!F2:'RNV 01 2024'!F206)</f>
        <v>109</v>
      </c>
      <c r="J4" s="14">
        <v>204</v>
      </c>
      <c r="K4" s="14">
        <f>COUNTIF('RNV 01 2024'!G:G,"Acepta")</f>
        <v>98</v>
      </c>
      <c r="L4" s="14">
        <f>COUNTIF('RNV 01 2024'!G:G,"Rechaza")</f>
        <v>13</v>
      </c>
      <c r="M4" s="14">
        <f>COUNTBLANK('RNV 01 2024'!G2:'RNV 01 2024'!G205)</f>
        <v>93</v>
      </c>
      <c r="N4" s="14">
        <f>COUNTIF('RNV 01 2024'!J:J,"En tiempo")</f>
        <v>75</v>
      </c>
      <c r="O4" s="14">
        <f t="array" ref="O4">COUNT(IF(LEN('RNV 01 2024'!J2:'RNV 01 2024'!J205)&gt;0,1))</f>
        <v>111</v>
      </c>
      <c r="P4" s="14">
        <f>COUNTIF('RNV 01 2024'!L2:'RNV 01 2024'!L205,"Implementadas")</f>
        <v>55</v>
      </c>
      <c r="S4" s="9">
        <f>O4/J4</f>
        <v>0.54411764705882348</v>
      </c>
      <c r="T4" s="9">
        <f>K4/J4</f>
        <v>0.48039215686274511</v>
      </c>
      <c r="U4" s="9">
        <f>L4/J4</f>
        <v>6.3725490196078427E-2</v>
      </c>
      <c r="V4" s="9">
        <f>M4/J4</f>
        <v>0.45588235294117646</v>
      </c>
      <c r="W4" s="9">
        <f>N4/O4</f>
        <v>0.67567567567567566</v>
      </c>
      <c r="X4" s="9">
        <f>P4/K4</f>
        <v>0.56122448979591832</v>
      </c>
    </row>
    <row r="5" spans="1:24" x14ac:dyDescent="0.25">
      <c r="A5" s="14">
        <f>IF(LEN('RNV 01 2024'!G5)&gt;0, 1, 0)</f>
        <v>1</v>
      </c>
      <c r="B5" s="14">
        <f>IF('RNV 01 2024'!J5="En tiempo",1,0)</f>
        <v>1</v>
      </c>
      <c r="C5" s="14">
        <f t="shared" si="0"/>
        <v>1</v>
      </c>
      <c r="D5" s="14">
        <f>IF('RNV 01 2024'!G5="Acepta", 1, IF('RNV 01 2024'!G5="Rechaza", 0.5, IF(ISBLANK('RNV 01 2024'!G5), 0, )))</f>
        <v>1</v>
      </c>
      <c r="E5" s="14">
        <f>IF('RNV 01 2024'!I5="Se señala",1,0)</f>
        <v>1</v>
      </c>
      <c r="F5" s="14">
        <f t="shared" si="1"/>
        <v>1</v>
      </c>
      <c r="G5" s="14">
        <f>IF('RNV 01 2024'!L5="Implementadas", 1, IF('RNV 01 2024'!L5="Parcialmente implementadas", 0.5, IF('RNV 01 2024'!L5="No implementadas", 0,"0" )))</f>
        <v>1</v>
      </c>
    </row>
    <row r="6" spans="1:24" x14ac:dyDescent="0.25">
      <c r="A6" s="14">
        <f>IF(LEN('RNV 01 2024'!G6)&gt;0, 1, 0)</f>
        <v>1</v>
      </c>
      <c r="B6" s="14">
        <f>IF('RNV 01 2024'!J6="En tiempo",1,0)</f>
        <v>1</v>
      </c>
      <c r="C6" s="14">
        <f t="shared" si="0"/>
        <v>1</v>
      </c>
      <c r="D6" s="14">
        <f>IF('RNV 01 2024'!G6="Acepta", 1, IF('RNV 01 2024'!G6="Rechaza", 0.5, IF(ISBLANK('RNV 01 2024'!G6), 0, )))</f>
        <v>1</v>
      </c>
      <c r="E6" s="14">
        <f>IF('RNV 01 2024'!I6="Se señala",1,0)</f>
        <v>1</v>
      </c>
      <c r="F6" s="14">
        <f t="shared" si="1"/>
        <v>1</v>
      </c>
      <c r="G6" s="14">
        <f>IF('RNV 01 2024'!L6="Implementadas", 1, IF('RNV 01 2024'!L6="Parcialmente implementadas", 0.5, IF('RNV 01 2024'!L6="No implementadas", 0,"0" )))</f>
        <v>1</v>
      </c>
      <c r="S6" s="14">
        <v>1</v>
      </c>
      <c r="T6" s="14">
        <v>3</v>
      </c>
      <c r="U6" s="14">
        <v>4</v>
      </c>
      <c r="V6" s="14">
        <v>5</v>
      </c>
      <c r="W6" s="14">
        <v>2</v>
      </c>
    </row>
    <row r="7" spans="1:24" x14ac:dyDescent="0.25">
      <c r="A7" s="14">
        <f>IF(LEN('RNV 01 2024'!G7)&gt;0, 1, 0)</f>
        <v>1</v>
      </c>
      <c r="B7" s="14">
        <f>IF('RNV 01 2024'!J7="En tiempo",1,0)</f>
        <v>1</v>
      </c>
      <c r="C7" s="14">
        <f t="shared" si="0"/>
        <v>1</v>
      </c>
      <c r="D7" s="14">
        <f>IF('RNV 01 2024'!G7="Acepta", 1, IF('RNV 01 2024'!G7="Rechaza", 0.5, IF(ISBLANK('RNV 01 2024'!G7), 0, )))</f>
        <v>1</v>
      </c>
      <c r="E7" s="14">
        <f>IF('RNV 01 2024'!I7="Se señala",1,0)</f>
        <v>1</v>
      </c>
      <c r="F7" s="14">
        <f t="shared" si="1"/>
        <v>1</v>
      </c>
      <c r="G7" s="14">
        <f>IF('RNV 01 2024'!L7="Implementadas", 1, IF('RNV 01 2024'!L7="Parcialmente implementadas", 0.5, IF('RNV 01 2024'!L7="No implementadas", 0,"0" )))</f>
        <v>1</v>
      </c>
    </row>
    <row r="8" spans="1:24" x14ac:dyDescent="0.25">
      <c r="A8" s="14">
        <f>IF(LEN('RNV 01 2024'!G8)&gt;0, 1, 0)</f>
        <v>1</v>
      </c>
      <c r="B8" s="14">
        <f>IF('RNV 01 2024'!J8="En tiempo",1,0)</f>
        <v>0</v>
      </c>
      <c r="C8" s="14">
        <f t="shared" si="0"/>
        <v>0.5</v>
      </c>
      <c r="D8" s="14">
        <f>IF('RNV 01 2024'!G8="Acepta", 1, IF('RNV 01 2024'!G8="Rechaza", 0.5, IF(ISBLANK('RNV 01 2024'!G8), 0, )))</f>
        <v>1</v>
      </c>
      <c r="E8" s="14">
        <f>IF('RNV 01 2024'!I8="Se señala",1,0)</f>
        <v>1</v>
      </c>
      <c r="F8" s="14">
        <f t="shared" si="1"/>
        <v>1</v>
      </c>
      <c r="G8" s="14">
        <f>IF('RNV 01 2024'!L8="Implementadas", 1, IF('RNV 01 2024'!L8="Parcialmente implementadas", 0.5, IF('RNV 01 2024'!L8="No implementadas", 0,"0" )))</f>
        <v>0.5</v>
      </c>
    </row>
    <row r="9" spans="1:24" x14ac:dyDescent="0.25">
      <c r="A9" s="14">
        <f>IF(LEN('RNV 01 2024'!G9)&gt;0, 1, 0)</f>
        <v>1</v>
      </c>
      <c r="B9" s="14">
        <f>IF('RNV 01 2024'!J9="En tiempo",1,0)</f>
        <v>1</v>
      </c>
      <c r="C9" s="14">
        <f t="shared" si="0"/>
        <v>1</v>
      </c>
      <c r="D9" s="14">
        <f>IF('RNV 01 2024'!G9="Acepta", 1, IF('RNV 01 2024'!G9="Rechaza", 0.5, IF(ISBLANK('RNV 01 2024'!G9), 0, )))</f>
        <v>1</v>
      </c>
      <c r="E9" s="14">
        <f>IF('RNV 01 2024'!I9="Se señala",1,0)</f>
        <v>1</v>
      </c>
      <c r="F9" s="14">
        <f t="shared" si="1"/>
        <v>1</v>
      </c>
      <c r="G9" s="14">
        <f>IF('RNV 01 2024'!L9="Implementadas", 1, IF('RNV 01 2024'!L9="Parcialmente implementadas", 0.5, IF('RNV 01 2024'!L9="No implementadas", 0,"0" )))</f>
        <v>1</v>
      </c>
      <c r="I9" s="14" t="s">
        <v>107</v>
      </c>
      <c r="J9" s="14" t="s">
        <v>131</v>
      </c>
    </row>
    <row r="10" spans="1:24" x14ac:dyDescent="0.25">
      <c r="A10" s="14">
        <f>IF(LEN('RNV 01 2024'!G10)&gt;0, 1, 0)</f>
        <v>0</v>
      </c>
      <c r="B10" s="14">
        <f>IF('RNV 01 2024'!J10="En tiempo",1,0)</f>
        <v>0</v>
      </c>
      <c r="C10" s="14">
        <f t="shared" si="0"/>
        <v>0</v>
      </c>
      <c r="D10" s="14">
        <f>IF('RNV 01 2024'!G10="Acepta", 1, IF('RNV 01 2024'!G10="Rechaza", 0.5, IF(ISBLANK('RNV 01 2024'!G10), 0, )))</f>
        <v>0</v>
      </c>
      <c r="E10" s="14">
        <f>IF('RNV 01 2024'!I10="Se señala",1,0)</f>
        <v>0</v>
      </c>
      <c r="F10" s="14">
        <f t="shared" si="1"/>
        <v>0</v>
      </c>
      <c r="G10" s="14" t="str">
        <f>IF('RNV 01 2024'!L10="Implementadas", 1, IF('RNV 01 2024'!L10="Parcialmente implementadas", 0.5, IF('RNV 01 2024'!L10="No implementadas", 0,"0" )))</f>
        <v>0</v>
      </c>
      <c r="I10" s="14" t="s">
        <v>108</v>
      </c>
      <c r="J10" s="14" t="s">
        <v>9</v>
      </c>
    </row>
    <row r="11" spans="1:24" x14ac:dyDescent="0.25">
      <c r="A11" s="14">
        <f>IF(LEN('RNV 01 2024'!G11)&gt;0, 1, 0)</f>
        <v>1</v>
      </c>
      <c r="B11" s="14">
        <f>IF('RNV 01 2024'!J11="En tiempo",1,0)</f>
        <v>1</v>
      </c>
      <c r="C11" s="14">
        <f t="shared" si="0"/>
        <v>1</v>
      </c>
      <c r="D11" s="14">
        <f>IF('RNV 01 2024'!G11="Acepta", 1, IF('RNV 01 2024'!G11="Rechaza", 0.5, IF(ISBLANK('RNV 01 2024'!G11), 0, )))</f>
        <v>1</v>
      </c>
      <c r="E11" s="14">
        <f>IF('RNV 01 2024'!I11="Se señala",1,0)</f>
        <v>1</v>
      </c>
      <c r="F11" s="14">
        <f t="shared" si="1"/>
        <v>1</v>
      </c>
      <c r="G11" s="14" t="str">
        <f>IF('RNV 01 2024'!L11="Implementadas", 1, IF('RNV 01 2024'!L11="Parcialmente implementadas", 0.5, IF('RNV 01 2024'!L11="No implementadas", 0,"0" )))</f>
        <v>0</v>
      </c>
      <c r="I11" s="14" t="s">
        <v>109</v>
      </c>
      <c r="J11" s="14" t="s">
        <v>132</v>
      </c>
    </row>
    <row r="12" spans="1:24" x14ac:dyDescent="0.25">
      <c r="A12" s="14">
        <f>IF(LEN('RNV 01 2024'!G12)&gt;0, 1, 0)</f>
        <v>1</v>
      </c>
      <c r="B12" s="14">
        <f>IF('RNV 01 2024'!J12="En tiempo",1,0)</f>
        <v>1</v>
      </c>
      <c r="C12" s="14">
        <f t="shared" si="0"/>
        <v>1</v>
      </c>
      <c r="D12" s="14">
        <f>IF('RNV 01 2024'!G12="Acepta", 1, IF('RNV 01 2024'!G12="Rechaza", 0.5, IF(ISBLANK('RNV 01 2024'!G12), 0, )))</f>
        <v>1</v>
      </c>
      <c r="E12" s="14">
        <f>IF('RNV 01 2024'!I12="Se señala",1,0)</f>
        <v>1</v>
      </c>
      <c r="F12" s="14">
        <f t="shared" si="1"/>
        <v>1</v>
      </c>
      <c r="G12" s="14">
        <f>IF('RNV 01 2024'!L12="Implementadas", 1, IF('RNV 01 2024'!L12="Parcialmente implementadas", 0.5, IF('RNV 01 2024'!L12="No implementadas", 0,"0" )))</f>
        <v>1</v>
      </c>
      <c r="I12" s="14" t="s">
        <v>110</v>
      </c>
      <c r="J12" s="14" t="s">
        <v>133</v>
      </c>
    </row>
    <row r="13" spans="1:24" x14ac:dyDescent="0.25">
      <c r="A13" s="14">
        <f>IF(LEN('RNV 01 2024'!G13)&gt;0, 1, 0)</f>
        <v>1</v>
      </c>
      <c r="B13" s="14">
        <f>IF('RNV 01 2024'!J13="En tiempo",1,0)</f>
        <v>1</v>
      </c>
      <c r="C13" s="14">
        <f t="shared" si="0"/>
        <v>1</v>
      </c>
      <c r="D13" s="14">
        <f>IF('RNV 01 2024'!G13="Acepta", 1, IF('RNV 01 2024'!G13="Rechaza", 0.5, IF(ISBLANK('RNV 01 2024'!G13), 0, )))</f>
        <v>1</v>
      </c>
      <c r="E13" s="14">
        <f>IF('RNV 01 2024'!I13="Se señala",1,0)</f>
        <v>1</v>
      </c>
      <c r="F13" s="14">
        <f t="shared" si="1"/>
        <v>1</v>
      </c>
      <c r="G13" s="14">
        <f>IF('RNV 01 2024'!L13="Implementadas", 1, IF('RNV 01 2024'!L13="Parcialmente implementadas", 0.5, IF('RNV 01 2024'!L13="No implementadas", 0,"0" )))</f>
        <v>1</v>
      </c>
      <c r="I13" s="14" t="s">
        <v>134</v>
      </c>
      <c r="J13" s="14" t="s">
        <v>135</v>
      </c>
    </row>
    <row r="14" spans="1:24" x14ac:dyDescent="0.25">
      <c r="A14" s="14">
        <f>IF(LEN('RNV 01 2024'!G14)&gt;0, 1, 0)</f>
        <v>1</v>
      </c>
      <c r="B14" s="14">
        <f>IF('RNV 01 2024'!J14="En tiempo",1,0)</f>
        <v>0</v>
      </c>
      <c r="C14" s="14">
        <f t="shared" si="0"/>
        <v>0.5</v>
      </c>
      <c r="D14" s="14">
        <f>IF('RNV 01 2024'!G14="Acepta", 1, IF('RNV 01 2024'!G14="Rechaza", 0.5, IF(ISBLANK('RNV 01 2024'!G14), 0, )))</f>
        <v>1</v>
      </c>
      <c r="E14" s="14">
        <f>IF('RNV 01 2024'!I14="Se señala",1,0)</f>
        <v>1</v>
      </c>
      <c r="F14" s="14">
        <f t="shared" si="1"/>
        <v>1</v>
      </c>
      <c r="G14" s="14">
        <f>IF('RNV 01 2024'!L14="Implementadas", 1, IF('RNV 01 2024'!L14="Parcialmente implementadas", 0.5, IF('RNV 01 2024'!L14="No implementadas", 0,"0" )))</f>
        <v>1</v>
      </c>
      <c r="I14" s="14" t="s">
        <v>112</v>
      </c>
      <c r="J14" s="14" t="s">
        <v>6</v>
      </c>
    </row>
    <row r="15" spans="1:24" x14ac:dyDescent="0.25">
      <c r="A15" s="14">
        <f>IF(LEN('RNV 01 2024'!G15)&gt;0, 1, 0)</f>
        <v>1</v>
      </c>
      <c r="B15" s="14">
        <f>IF('RNV 01 2024'!J15="En tiempo",1,0)</f>
        <v>0</v>
      </c>
      <c r="C15" s="14">
        <f t="shared" si="0"/>
        <v>0.5</v>
      </c>
      <c r="D15" s="14">
        <f>IF('RNV 01 2024'!G15="Acepta", 1, IF('RNV 01 2024'!G15="Rechaza", 0.5, IF(ISBLANK('RNV 01 2024'!G15), 0, )))</f>
        <v>1</v>
      </c>
      <c r="E15" s="14">
        <f>IF('RNV 01 2024'!I15="Se señala",1,0)</f>
        <v>1</v>
      </c>
      <c r="F15" s="14">
        <f t="shared" si="1"/>
        <v>1</v>
      </c>
      <c r="G15" s="14">
        <f>IF('RNV 01 2024'!L15="Implementadas", 1, IF('RNV 01 2024'!L15="Parcialmente implementadas", 0.5, IF('RNV 01 2024'!L15="No implementadas", 0,"0" )))</f>
        <v>1</v>
      </c>
      <c r="I15" s="14" t="s">
        <v>113</v>
      </c>
      <c r="J15" s="14" t="s">
        <v>136</v>
      </c>
    </row>
    <row r="16" spans="1:24" x14ac:dyDescent="0.25">
      <c r="A16" s="14">
        <f>IF(LEN('RNV 01 2024'!G16)&gt;0, 1, 0)</f>
        <v>1</v>
      </c>
      <c r="B16" s="14">
        <f>IF('RNV 01 2024'!J16="En tiempo",1,0)</f>
        <v>1</v>
      </c>
      <c r="C16" s="14">
        <f t="shared" si="0"/>
        <v>1</v>
      </c>
      <c r="D16" s="14">
        <f>IF('RNV 01 2024'!G16="Acepta", 1, IF('RNV 01 2024'!G16="Rechaza", 0.5, IF(ISBLANK('RNV 01 2024'!G16), 0, )))</f>
        <v>1</v>
      </c>
      <c r="E16" s="14">
        <f>IF('RNV 01 2024'!I16="Se señala",1,0)</f>
        <v>1</v>
      </c>
      <c r="F16" s="14">
        <f t="shared" si="1"/>
        <v>1</v>
      </c>
      <c r="G16" s="14" t="str">
        <f>IF('RNV 01 2024'!L16="Implementadas", 1, IF('RNV 01 2024'!L16="Parcialmente implementadas", 0.5, IF('RNV 01 2024'!L16="No implementadas", 0,"0" )))</f>
        <v>0</v>
      </c>
    </row>
    <row r="17" spans="1:24" x14ac:dyDescent="0.25">
      <c r="A17" s="14">
        <f>IF(LEN('RNV 01 2024'!G17)&gt;0, 1, 0)</f>
        <v>1</v>
      </c>
      <c r="B17" s="14">
        <f>IF('RNV 01 2024'!J17="En tiempo",1,0)</f>
        <v>1</v>
      </c>
      <c r="C17" s="14">
        <f t="shared" si="0"/>
        <v>1</v>
      </c>
      <c r="D17" s="14">
        <f>IF('RNV 01 2024'!G17="Acepta", 1, IF('RNV 01 2024'!G17="Rechaza", 0.5, IF(ISBLANK('RNV 01 2024'!G17), 0, )))</f>
        <v>1</v>
      </c>
      <c r="E17" s="14">
        <f>IF('RNV 01 2024'!I17="Se señala",1,0)</f>
        <v>1</v>
      </c>
      <c r="F17" s="14">
        <f t="shared" si="1"/>
        <v>1</v>
      </c>
      <c r="G17" s="14">
        <f>IF('RNV 01 2024'!L17="Implementadas", 1, IF('RNV 01 2024'!L17="Parcialmente implementadas", 0.5, IF('RNV 01 2024'!L17="No implementadas", 0,"0" )))</f>
        <v>1</v>
      </c>
      <c r="I17" s="14" t="s">
        <v>123</v>
      </c>
      <c r="J17" s="14" t="s">
        <v>137</v>
      </c>
    </row>
    <row r="18" spans="1:24" x14ac:dyDescent="0.25">
      <c r="A18" s="14">
        <f>IF(LEN('RNV 01 2024'!G18)&gt;0, 1, 0)</f>
        <v>1</v>
      </c>
      <c r="B18" s="14">
        <f>IF('RNV 01 2024'!J18="En tiempo",1,0)</f>
        <v>1</v>
      </c>
      <c r="C18" s="14">
        <f t="shared" si="0"/>
        <v>1</v>
      </c>
      <c r="D18" s="14">
        <f>IF('RNV 01 2024'!G18="Acepta", 1, IF('RNV 01 2024'!G18="Rechaza", 0.5, IF(ISBLANK('RNV 01 2024'!G18), 0, )))</f>
        <v>1</v>
      </c>
      <c r="E18" s="14">
        <f>IF('RNV 01 2024'!I18="Se señala",1,0)</f>
        <v>1</v>
      </c>
      <c r="F18" s="14">
        <f t="shared" si="1"/>
        <v>1</v>
      </c>
      <c r="G18" s="14">
        <f>IF('RNV 01 2024'!L18="Implementadas", 1, IF('RNV 01 2024'!L18="Parcialmente implementadas", 0.5, IF('RNV 01 2024'!L18="No implementadas", 0,"0" )))</f>
        <v>1</v>
      </c>
      <c r="I18" s="14" t="s">
        <v>124</v>
      </c>
      <c r="J18" s="14" t="s">
        <v>138</v>
      </c>
    </row>
    <row r="19" spans="1:24" x14ac:dyDescent="0.25">
      <c r="A19" s="14">
        <f>IF(LEN('RNV 01 2024'!G19)&gt;0, 1, 0)</f>
        <v>1</v>
      </c>
      <c r="B19" s="14">
        <f>IF('RNV 01 2024'!J19="En tiempo",1,0)</f>
        <v>1</v>
      </c>
      <c r="C19" s="14">
        <f t="shared" si="0"/>
        <v>1</v>
      </c>
      <c r="D19" s="14">
        <f>IF('RNV 01 2024'!G19="Acepta", 1, IF('RNV 01 2024'!G19="Rechaza", 0.5, IF(ISBLANK('RNV 01 2024'!G19), 0, )))</f>
        <v>1</v>
      </c>
      <c r="E19" s="14">
        <f>IF('RNV 01 2024'!I19="Se señala",1,0)</f>
        <v>1</v>
      </c>
      <c r="F19" s="14">
        <f t="shared" si="1"/>
        <v>1</v>
      </c>
      <c r="G19" s="14">
        <f>IF('RNV 01 2024'!L19="Implementadas", 1, IF('RNV 01 2024'!L19="Parcialmente implementadas", 0.5, IF('RNV 01 2024'!L19="No implementadas", 0,"0" )))</f>
        <v>1</v>
      </c>
      <c r="I19" s="14" t="s">
        <v>125</v>
      </c>
      <c r="J19" s="14" t="s">
        <v>139</v>
      </c>
    </row>
    <row r="20" spans="1:24" x14ac:dyDescent="0.25">
      <c r="A20" s="14">
        <f>IF(LEN('RNV 01 2024'!G20)&gt;0, 1, 0)</f>
        <v>1</v>
      </c>
      <c r="B20" s="14">
        <f>IF('RNV 01 2024'!J20="En tiempo",1,0)</f>
        <v>1</v>
      </c>
      <c r="C20" s="14">
        <f t="shared" si="0"/>
        <v>1</v>
      </c>
      <c r="D20" s="14">
        <f>IF('RNV 01 2024'!G20="Acepta", 1, IF('RNV 01 2024'!G20="Rechaza", 0.5, IF(ISBLANK('RNV 01 2024'!G20), 0, )))</f>
        <v>1</v>
      </c>
      <c r="E20" s="14">
        <f>IF('RNV 01 2024'!I20="Se señala",1,0)</f>
        <v>1</v>
      </c>
      <c r="F20" s="14">
        <f t="shared" si="1"/>
        <v>1</v>
      </c>
      <c r="G20" s="14">
        <f>IF('RNV 01 2024'!L20="Implementadas", 1, IF('RNV 01 2024'!L20="Parcialmente implementadas", 0.5, IF('RNV 01 2024'!L20="No implementadas", 0,"0" )))</f>
        <v>1</v>
      </c>
      <c r="I20" s="14" t="s">
        <v>126</v>
      </c>
      <c r="J20" s="14" t="s">
        <v>140</v>
      </c>
    </row>
    <row r="21" spans="1:24" ht="15.75" customHeight="1" x14ac:dyDescent="0.25">
      <c r="A21" s="14">
        <f>IF(LEN('RNV 01 2024'!G21)&gt;0, 1, 0)</f>
        <v>1</v>
      </c>
      <c r="B21" s="14">
        <f>IF('RNV 01 2024'!J21="En tiempo",1,0)</f>
        <v>0</v>
      </c>
      <c r="C21" s="14">
        <f t="shared" si="0"/>
        <v>0.5</v>
      </c>
      <c r="D21" s="14">
        <f>IF('RNV 01 2024'!G21="Acepta", 1, IF('RNV 01 2024'!G21="Rechaza", 0.5, IF(ISBLANK('RNV 01 2024'!G21), 0, )))</f>
        <v>1</v>
      </c>
      <c r="E21" s="14">
        <f>IF('RNV 01 2024'!I21="Se señala",1,0)</f>
        <v>1</v>
      </c>
      <c r="F21" s="14">
        <f t="shared" si="1"/>
        <v>1</v>
      </c>
      <c r="G21" s="14">
        <f>IF('RNV 01 2024'!L21="Implementadas", 1, IF('RNV 01 2024'!L21="Parcialmente implementadas", 0.5, IF('RNV 01 2024'!L21="No implementadas", 0,"0" )))</f>
        <v>0.5</v>
      </c>
      <c r="I21" s="14" t="s">
        <v>127</v>
      </c>
      <c r="J21" s="14" t="s">
        <v>141</v>
      </c>
    </row>
    <row r="22" spans="1:24" ht="15.75" customHeight="1" x14ac:dyDescent="0.25">
      <c r="A22" s="14">
        <f>IF(LEN('RNV 01 2024'!G22)&gt;0, 1, 0)</f>
        <v>1</v>
      </c>
      <c r="B22" s="14">
        <f>IF('RNV 01 2024'!J22="En tiempo",1,0)</f>
        <v>1</v>
      </c>
      <c r="C22" s="14">
        <f t="shared" si="0"/>
        <v>1</v>
      </c>
      <c r="D22" s="14">
        <f>IF('RNV 01 2024'!G22="Acepta", 1, IF('RNV 01 2024'!G22="Rechaza", 0.5, IF(ISBLANK('RNV 01 2024'!G22), 0, )))</f>
        <v>1</v>
      </c>
      <c r="E22" s="14">
        <f>IF('RNV 01 2024'!I22="Se señala",1,0)</f>
        <v>1</v>
      </c>
      <c r="F22" s="14">
        <f t="shared" si="1"/>
        <v>1</v>
      </c>
      <c r="G22" s="14">
        <f>IF('RNV 01 2024'!L22="Implementadas", 1, IF('RNV 01 2024'!L22="Parcialmente implementadas", 0.5, IF('RNV 01 2024'!L22="No implementadas", 0,"0" )))</f>
        <v>1</v>
      </c>
      <c r="I22" s="14" t="s">
        <v>128</v>
      </c>
      <c r="J22" s="14" t="s">
        <v>142</v>
      </c>
    </row>
    <row r="23" spans="1:24" ht="15.75" customHeight="1" x14ac:dyDescent="0.25">
      <c r="A23" s="14">
        <f>IF(LEN('RNV 01 2024'!G23)&gt;0, 1, 0)</f>
        <v>1</v>
      </c>
      <c r="B23" s="14">
        <f>IF('RNV 01 2024'!J23="En tiempo",1,0)</f>
        <v>1</v>
      </c>
      <c r="C23" s="14">
        <f t="shared" si="0"/>
        <v>1</v>
      </c>
      <c r="D23" s="14">
        <f>IF('RNV 01 2024'!G23="Acepta", 1, IF('RNV 01 2024'!G23="Rechaza", 0.5, IF(ISBLANK('RNV 01 2024'!G23), 0, )))</f>
        <v>1</v>
      </c>
      <c r="E23" s="14">
        <f>IF('RNV 01 2024'!I23="Se señala",1,0)</f>
        <v>1</v>
      </c>
      <c r="F23" s="14">
        <f t="shared" si="1"/>
        <v>1</v>
      </c>
      <c r="G23" s="14">
        <f>IF('RNV 01 2024'!L23="Implementadas", 1, IF('RNV 01 2024'!L23="Parcialmente implementadas", 0.5, IF('RNV 01 2024'!L23="No implementadas", 0,"0" )))</f>
        <v>1</v>
      </c>
      <c r="I23" s="14" t="s">
        <v>129</v>
      </c>
      <c r="J23" s="14" t="s">
        <v>143</v>
      </c>
    </row>
    <row r="24" spans="1:24" ht="15.75" customHeight="1" x14ac:dyDescent="0.25">
      <c r="A24" s="14">
        <f>IF(LEN('RNV 01 2024'!G24)&gt;0, 1, 0)</f>
        <v>1</v>
      </c>
      <c r="B24" s="14">
        <f>IF('RNV 01 2024'!J24="En tiempo",1,0)</f>
        <v>0</v>
      </c>
      <c r="C24" s="14">
        <f t="shared" si="0"/>
        <v>0.5</v>
      </c>
      <c r="D24" s="14">
        <f>IF('RNV 01 2024'!G24="Acepta", 1, IF('RNV 01 2024'!G24="Rechaza", 0.5, IF(ISBLANK('RNV 01 2024'!G24), 0, )))</f>
        <v>1</v>
      </c>
      <c r="E24" s="14">
        <f>IF('RNV 01 2024'!I24="Se señala",1,0)</f>
        <v>1</v>
      </c>
      <c r="F24" s="14">
        <f t="shared" si="1"/>
        <v>1</v>
      </c>
      <c r="G24" s="14">
        <f>IF('RNV 01 2024'!L24="Implementadas", 1, IF('RNV 01 2024'!L24="Parcialmente implementadas", 0.5, IF('RNV 01 2024'!L24="No implementadas", 0,"0" )))</f>
        <v>1</v>
      </c>
      <c r="I24" s="14" t="s">
        <v>130</v>
      </c>
      <c r="J24" s="14" t="s">
        <v>144</v>
      </c>
    </row>
    <row r="25" spans="1:24" ht="15.75" customHeight="1" x14ac:dyDescent="0.25">
      <c r="A25" s="14">
        <f>IF(LEN('RNV 01 2024'!G25)&gt;0, 1, 0)</f>
        <v>1</v>
      </c>
      <c r="B25" s="14">
        <f>IF('RNV 01 2024'!J25="En tiempo",1,0)</f>
        <v>1</v>
      </c>
      <c r="C25" s="14">
        <f t="shared" si="0"/>
        <v>1</v>
      </c>
      <c r="D25" s="14">
        <f>IF('RNV 01 2024'!G25="Acepta", 1, IF('RNV 01 2024'!G25="Rechaza", 0.5, IF(ISBLANK('RNV 01 2024'!G25), 0, )))</f>
        <v>1</v>
      </c>
      <c r="E25" s="14">
        <f>IF('RNV 01 2024'!I25="Se señala",1,0)</f>
        <v>1</v>
      </c>
      <c r="F25" s="14">
        <f t="shared" si="1"/>
        <v>1</v>
      </c>
      <c r="G25" s="14">
        <f>IF('RNV 01 2024'!L25="Implementadas", 1, IF('RNV 01 2024'!L25="Parcialmente implementadas", 0.5, IF('RNV 01 2024'!L25="No implementadas", 0,"0" )))</f>
        <v>0.5</v>
      </c>
    </row>
    <row r="26" spans="1:24" ht="15.75" customHeight="1" x14ac:dyDescent="0.25">
      <c r="A26" s="14">
        <f>IF(LEN('RNV 01 2024'!G26)&gt;0, 1, 0)</f>
        <v>1</v>
      </c>
      <c r="B26" s="14">
        <f>IF('RNV 01 2024'!J26="En tiempo",1,0)</f>
        <v>0</v>
      </c>
      <c r="C26" s="14">
        <f t="shared" si="0"/>
        <v>0.5</v>
      </c>
      <c r="D26" s="14">
        <f>IF('RNV 01 2024'!G26="Acepta", 1, IF('RNV 01 2024'!G26="Rechaza", 0.5, IF(ISBLANK('RNV 01 2024'!G26), 0, )))</f>
        <v>1</v>
      </c>
      <c r="E26" s="14">
        <f>IF('RNV 01 2024'!I26="Se señala",1,0)</f>
        <v>1</v>
      </c>
      <c r="F26" s="14">
        <f t="shared" si="1"/>
        <v>1</v>
      </c>
      <c r="G26" s="14">
        <f>IF('RNV 01 2024'!L26="Implementadas", 1, IF('RNV 01 2024'!L26="Parcialmente implementadas", 0.5, IF('RNV 01 2024'!L26="No implementadas", 0,"0" )))</f>
        <v>0.5</v>
      </c>
    </row>
    <row r="27" spans="1:24" ht="15.75" customHeight="1" x14ac:dyDescent="0.25">
      <c r="A27" s="14">
        <f>IF(LEN('RNV 01 2024'!G27)&gt;0, 1, 0)</f>
        <v>1</v>
      </c>
      <c r="B27" s="14">
        <f>IF('RNV 01 2024'!J27="En tiempo",1,0)</f>
        <v>1</v>
      </c>
      <c r="C27" s="14">
        <f t="shared" si="0"/>
        <v>1</v>
      </c>
      <c r="D27" s="14">
        <f>IF('RNV 01 2024'!G27="Acepta", 1, IF('RNV 01 2024'!G27="Rechaza", 0.5, IF(ISBLANK('RNV 01 2024'!G27), 0, )))</f>
        <v>0.5</v>
      </c>
      <c r="E27" s="14">
        <f>IF('RNV 01 2024'!I27="Se señala",1,0)</f>
        <v>1</v>
      </c>
      <c r="F27" s="14">
        <f t="shared" si="1"/>
        <v>0.75</v>
      </c>
      <c r="G27" s="14">
        <f>IF('RNV 01 2024'!L27="Implementadas", 1, IF('RNV 01 2024'!L27="Parcialmente implementadas", 0.5, IF('RNV 01 2024'!L27="No implementadas", 0,"0" )))</f>
        <v>1</v>
      </c>
    </row>
    <row r="28" spans="1:24" ht="15.75" customHeight="1" x14ac:dyDescent="0.25">
      <c r="A28" s="14">
        <f>IF(LEN('RNV 01 2024'!G28)&gt;0, 1, 0)</f>
        <v>1</v>
      </c>
      <c r="B28" s="14">
        <f>IF('RNV 01 2024'!J28="En tiempo",1,0)</f>
        <v>0</v>
      </c>
      <c r="C28" s="14">
        <f t="shared" si="0"/>
        <v>0.5</v>
      </c>
      <c r="D28" s="14">
        <f>IF('RNV 01 2024'!G28="Acepta", 1, IF('RNV 01 2024'!G28="Rechaza", 0.5, IF(ISBLANK('RNV 01 2024'!G28), 0, )))</f>
        <v>1</v>
      </c>
      <c r="E28" s="14">
        <f>IF('RNV 01 2024'!I28="Se señala",1,0)</f>
        <v>1</v>
      </c>
      <c r="F28" s="14">
        <f t="shared" si="1"/>
        <v>1</v>
      </c>
      <c r="G28" s="14">
        <f>IF('RNV 01 2024'!L28="Implementadas", 1, IF('RNV 01 2024'!L28="Parcialmente implementadas", 0.5, IF('RNV 01 2024'!L28="No implementadas", 0,"0" )))</f>
        <v>1</v>
      </c>
    </row>
    <row r="29" spans="1:24" ht="15.75" customHeight="1" x14ac:dyDescent="0.25">
      <c r="A29" s="14">
        <f>IF(LEN('RNV 01 2024'!G29)&gt;0, 1, 0)</f>
        <v>1</v>
      </c>
      <c r="B29" s="14">
        <f>IF('RNV 01 2024'!J29="En tiempo",1,0)</f>
        <v>1</v>
      </c>
      <c r="C29" s="14">
        <f t="shared" si="0"/>
        <v>1</v>
      </c>
      <c r="D29" s="14">
        <f>IF('RNV 01 2024'!G29="Acepta", 1, IF('RNV 01 2024'!G29="Rechaza", 0.5, IF(ISBLANK('RNV 01 2024'!G29), 0, )))</f>
        <v>1</v>
      </c>
      <c r="E29" s="14">
        <f>IF('RNV 01 2024'!I29="Se señala",1,0)</f>
        <v>1</v>
      </c>
      <c r="F29" s="14">
        <f t="shared" si="1"/>
        <v>1</v>
      </c>
      <c r="G29" s="14">
        <f>IF('RNV 01 2024'!L29="Implementadas", 1, IF('RNV 01 2024'!L29="Parcialmente implementadas", 0.5, IF('RNV 01 2024'!L29="No implementadas", 0,"0" )))</f>
        <v>0.5</v>
      </c>
    </row>
    <row r="30" spans="1:24" ht="15.75" customHeight="1" x14ac:dyDescent="0.25">
      <c r="A30" s="14">
        <f>IF(LEN('RNV 01 2024'!G30)&gt;0, 1, 0)</f>
        <v>1</v>
      </c>
      <c r="B30" s="14">
        <f>IF('RNV 01 2024'!J30="En tiempo",1,0)</f>
        <v>1</v>
      </c>
      <c r="C30" s="14">
        <f t="shared" si="0"/>
        <v>1</v>
      </c>
      <c r="D30" s="14">
        <f>IF('RNV 01 2024'!G30="Acepta", 1, IF('RNV 01 2024'!G30="Rechaza", 0.5, IF(ISBLANK('RNV 01 2024'!G30), 0, )))</f>
        <v>1</v>
      </c>
      <c r="E30" s="14">
        <f>IF('RNV 01 2024'!I30="Se señala",1,0)</f>
        <v>1</v>
      </c>
      <c r="F30" s="14">
        <f t="shared" si="1"/>
        <v>1</v>
      </c>
      <c r="G30" s="14">
        <f>IF('RNV 01 2024'!L30="Implementadas", 1, IF('RNV 01 2024'!L30="Parcialmente implementadas", 0.5, IF('RNV 01 2024'!L30="No implementadas", 0,"0" )))</f>
        <v>1</v>
      </c>
      <c r="S30" s="9"/>
      <c r="T30" s="9"/>
      <c r="U30" s="9"/>
      <c r="V30" s="9"/>
      <c r="W30" s="9"/>
      <c r="X30" s="9"/>
    </row>
    <row r="31" spans="1:24" ht="15.75" customHeight="1" x14ac:dyDescent="0.25">
      <c r="A31" s="14">
        <f>IF(LEN('RNV 01 2024'!G31)&gt;0, 1, 0)</f>
        <v>1</v>
      </c>
      <c r="B31" s="14">
        <f>IF('RNV 01 2024'!J31="En tiempo",1,0)</f>
        <v>1</v>
      </c>
      <c r="C31" s="14">
        <f t="shared" si="0"/>
        <v>1</v>
      </c>
      <c r="D31" s="14">
        <f>IF('RNV 01 2024'!G31="Acepta", 1, IF('RNV 01 2024'!G31="Rechaza", 0.5, IF(ISBLANK('RNV 01 2024'!G31), 0, )))</f>
        <v>1</v>
      </c>
      <c r="E31" s="14">
        <f>IF('RNV 01 2024'!I31="Se señala",1,0)</f>
        <v>1</v>
      </c>
      <c r="F31" s="14">
        <f t="shared" si="1"/>
        <v>1</v>
      </c>
      <c r="G31" s="14" t="str">
        <f>IF('RNV 01 2024'!L31="Implementadas", 1, IF('RNV 01 2024'!L31="Parcialmente implementadas", 0.5, IF('RNV 01 2024'!L31="No implementadas", 0,"0" )))</f>
        <v>0</v>
      </c>
    </row>
    <row r="32" spans="1:24" ht="15.75" customHeight="1" x14ac:dyDescent="0.25">
      <c r="A32" s="14">
        <f>IF(LEN('RNV 01 2024'!G32)&gt;0, 1, 0)</f>
        <v>1</v>
      </c>
      <c r="B32" s="14">
        <f>IF('RNV 01 2024'!J32="En tiempo",1,0)</f>
        <v>1</v>
      </c>
      <c r="C32" s="14">
        <f t="shared" si="0"/>
        <v>1</v>
      </c>
      <c r="D32" s="14">
        <f>IF('RNV 01 2024'!G32="Acepta", 1, IF('RNV 01 2024'!G32="Rechaza", 0.5, IF(ISBLANK('RNV 01 2024'!G32), 0, )))</f>
        <v>1</v>
      </c>
      <c r="E32" s="14">
        <f>IF('RNV 01 2024'!I32="Se señala",1,0)</f>
        <v>1</v>
      </c>
      <c r="F32" s="14">
        <f t="shared" si="1"/>
        <v>1</v>
      </c>
      <c r="G32" s="14">
        <f>IF('RNV 01 2024'!L32="Implementadas", 1, IF('RNV 01 2024'!L32="Parcialmente implementadas", 0.5, IF('RNV 01 2024'!L32="No implementadas", 0,"0" )))</f>
        <v>1</v>
      </c>
    </row>
    <row r="33" spans="1:7" ht="15.75" customHeight="1" x14ac:dyDescent="0.25">
      <c r="A33" s="14">
        <f>IF(LEN('RNV 01 2024'!G33)&gt;0, 1, 0)</f>
        <v>0</v>
      </c>
      <c r="B33" s="14">
        <f>IF('RNV 01 2024'!J33="En tiempo",1,0)</f>
        <v>0</v>
      </c>
      <c r="C33" s="14">
        <f t="shared" si="0"/>
        <v>0</v>
      </c>
      <c r="D33" s="14">
        <f>IF('RNV 01 2024'!G33="Acepta", 1, IF('RNV 01 2024'!G33="Rechaza", 0.5, IF(ISBLANK('RNV 01 2024'!G33), 0, )))</f>
        <v>0</v>
      </c>
      <c r="E33" s="14">
        <f>IF('RNV 01 2024'!I33="Se señala",1,0)</f>
        <v>0</v>
      </c>
      <c r="F33" s="14">
        <f t="shared" si="1"/>
        <v>0</v>
      </c>
      <c r="G33" s="14" t="str">
        <f>IF('RNV 01 2024'!L33="Implementadas", 1, IF('RNV 01 2024'!L33="Parcialmente implementadas", 0.5, IF('RNV 01 2024'!L33="No implementadas", 0,"0" )))</f>
        <v>0</v>
      </c>
    </row>
    <row r="34" spans="1:7" ht="15.75" customHeight="1" x14ac:dyDescent="0.25">
      <c r="A34" s="14">
        <f>IF(LEN('RNV 01 2024'!G34)&gt;0, 1, 0)</f>
        <v>0</v>
      </c>
      <c r="B34" s="14">
        <f>IF('RNV 01 2024'!J34="En tiempo",1,0)</f>
        <v>0</v>
      </c>
      <c r="C34" s="14">
        <f t="shared" si="0"/>
        <v>0</v>
      </c>
      <c r="D34" s="14">
        <f>IF('RNV 01 2024'!G34="Acepta", 1, IF('RNV 01 2024'!G34="Rechaza", 0.5, IF(ISBLANK('RNV 01 2024'!G34), 0, )))</f>
        <v>0</v>
      </c>
      <c r="E34" s="14">
        <f>IF('RNV 01 2024'!I34="Se señala",1,0)</f>
        <v>0</v>
      </c>
      <c r="F34" s="14">
        <f t="shared" si="1"/>
        <v>0</v>
      </c>
      <c r="G34" s="14" t="str">
        <f>IF('RNV 01 2024'!L34="Implementadas", 1, IF('RNV 01 2024'!L34="Parcialmente implementadas", 0.5, IF('RNV 01 2024'!L34="No implementadas", 0,"0" )))</f>
        <v>0</v>
      </c>
    </row>
    <row r="35" spans="1:7" ht="15.75" customHeight="1" x14ac:dyDescent="0.25">
      <c r="A35" s="14">
        <f>IF(LEN('RNV 01 2024'!G35)&gt;0, 1, 0)</f>
        <v>1</v>
      </c>
      <c r="B35" s="14">
        <f>IF('RNV 01 2024'!J35="En tiempo",1,0)</f>
        <v>1</v>
      </c>
      <c r="C35" s="14">
        <f t="shared" si="0"/>
        <v>1</v>
      </c>
      <c r="D35" s="14">
        <f>IF('RNV 01 2024'!G35="Acepta", 1, IF('RNV 01 2024'!G35="Rechaza", 0.5, IF(ISBLANK('RNV 01 2024'!G35), 0, )))</f>
        <v>1</v>
      </c>
      <c r="E35" s="14">
        <f>IF('RNV 01 2024'!I35="Se señala",1,0)</f>
        <v>1</v>
      </c>
      <c r="F35" s="14">
        <f t="shared" si="1"/>
        <v>1</v>
      </c>
      <c r="G35" s="14">
        <f>IF('RNV 01 2024'!L35="Implementadas", 1, IF('RNV 01 2024'!L35="Parcialmente implementadas", 0.5, IF('RNV 01 2024'!L35="No implementadas", 0,"0" )))</f>
        <v>1</v>
      </c>
    </row>
    <row r="36" spans="1:7" ht="15.75" customHeight="1" x14ac:dyDescent="0.25">
      <c r="A36" s="14">
        <f>IF(LEN('RNV 01 2024'!G36)&gt;0, 1, 0)</f>
        <v>1</v>
      </c>
      <c r="B36" s="14">
        <f>IF('RNV 01 2024'!J36="En tiempo",1,0)</f>
        <v>1</v>
      </c>
      <c r="C36" s="14">
        <f t="shared" si="0"/>
        <v>1</v>
      </c>
      <c r="D36" s="14">
        <f>IF('RNV 01 2024'!G36="Acepta", 1, IF('RNV 01 2024'!G36="Rechaza", 0.5, IF(ISBLANK('RNV 01 2024'!G36), 0, )))</f>
        <v>1</v>
      </c>
      <c r="E36" s="14">
        <f>IF('RNV 01 2024'!I36="Se señala",1,0)</f>
        <v>1</v>
      </c>
      <c r="F36" s="14">
        <f t="shared" si="1"/>
        <v>1</v>
      </c>
      <c r="G36" s="14">
        <f>IF('RNV 01 2024'!L36="Implementadas", 1, IF('RNV 01 2024'!L36="Parcialmente implementadas", 0.5, IF('RNV 01 2024'!L36="No implementadas", 0,"0" )))</f>
        <v>1</v>
      </c>
    </row>
    <row r="37" spans="1:7" ht="15.75" customHeight="1" x14ac:dyDescent="0.25">
      <c r="A37" s="14">
        <f>IF(LEN('RNV 01 2024'!G37)&gt;0, 1, 0)</f>
        <v>1</v>
      </c>
      <c r="B37" s="14">
        <f>IF('RNV 01 2024'!J37="En tiempo",1,0)</f>
        <v>1</v>
      </c>
      <c r="C37" s="14">
        <f t="shared" si="0"/>
        <v>1</v>
      </c>
      <c r="D37" s="14">
        <f>IF('RNV 01 2024'!G37="Acepta", 1, IF('RNV 01 2024'!G37="Rechaza", 0.5, IF(ISBLANK('RNV 01 2024'!G37), 0, )))</f>
        <v>1</v>
      </c>
      <c r="E37" s="14">
        <f>IF('RNV 01 2024'!I37="Se señala",1,0)</f>
        <v>1</v>
      </c>
      <c r="F37" s="14">
        <f t="shared" si="1"/>
        <v>1</v>
      </c>
      <c r="G37" s="14">
        <f>IF('RNV 01 2024'!L37="Implementadas", 1, IF('RNV 01 2024'!L37="Parcialmente implementadas", 0.5, IF('RNV 01 2024'!L37="No implementadas", 0,"0" )))</f>
        <v>0.5</v>
      </c>
    </row>
    <row r="38" spans="1:7" ht="15.75" customHeight="1" x14ac:dyDescent="0.25">
      <c r="A38" s="14">
        <f>IF(LEN('RNV 01 2024'!G38)&gt;0, 1, 0)</f>
        <v>1</v>
      </c>
      <c r="B38" s="14">
        <f>IF('RNV 01 2024'!J38="En tiempo",1,0)</f>
        <v>0</v>
      </c>
      <c r="C38" s="14">
        <f t="shared" si="0"/>
        <v>0.5</v>
      </c>
      <c r="D38" s="14">
        <f>IF('RNV 01 2024'!G38="Acepta", 1, IF('RNV 01 2024'!G38="Rechaza", 0.5, IF(ISBLANK('RNV 01 2024'!G38), 0, )))</f>
        <v>1</v>
      </c>
      <c r="E38" s="14">
        <f>IF('RNV 01 2024'!I38="Se señala",1,0)</f>
        <v>1</v>
      </c>
      <c r="F38" s="14">
        <f t="shared" si="1"/>
        <v>1</v>
      </c>
      <c r="G38" s="14">
        <f>IF('RNV 01 2024'!L38="Implementadas", 1, IF('RNV 01 2024'!L38="Parcialmente implementadas", 0.5, IF('RNV 01 2024'!L38="No implementadas", 0,"0" )))</f>
        <v>0.5</v>
      </c>
    </row>
    <row r="39" spans="1:7" ht="15.75" customHeight="1" x14ac:dyDescent="0.25">
      <c r="A39" s="14">
        <f>IF(LEN('RNV 01 2024'!G39)&gt;0, 1, 0)</f>
        <v>1</v>
      </c>
      <c r="B39" s="14">
        <f>IF('RNV 01 2024'!J39="En tiempo",1,0)</f>
        <v>1</v>
      </c>
      <c r="C39" s="14">
        <f t="shared" si="0"/>
        <v>1</v>
      </c>
      <c r="D39" s="14">
        <f>IF('RNV 01 2024'!G39="Acepta", 1, IF('RNV 01 2024'!G39="Rechaza", 0.5, IF(ISBLANK('RNV 01 2024'!G39), 0, )))</f>
        <v>1</v>
      </c>
      <c r="E39" s="14">
        <f>IF('RNV 01 2024'!I39="Se señala",1,0)</f>
        <v>1</v>
      </c>
      <c r="F39" s="14">
        <f t="shared" si="1"/>
        <v>1</v>
      </c>
      <c r="G39" s="14">
        <f>IF('RNV 01 2024'!L39="Implementadas", 1, IF('RNV 01 2024'!L39="Parcialmente implementadas", 0.5, IF('RNV 01 2024'!L39="No implementadas", 0,"0" )))</f>
        <v>1</v>
      </c>
    </row>
    <row r="40" spans="1:7" ht="15.75" customHeight="1" x14ac:dyDescent="0.25">
      <c r="A40" s="14">
        <f>IF(LEN('RNV 01 2024'!G40)&gt;0, 1, 0)</f>
        <v>1</v>
      </c>
      <c r="B40" s="14">
        <f>IF('RNV 01 2024'!J40="En tiempo",1,0)</f>
        <v>1</v>
      </c>
      <c r="C40" s="14">
        <f t="shared" si="0"/>
        <v>1</v>
      </c>
      <c r="D40" s="14">
        <f>IF('RNV 01 2024'!G40="Acepta", 1, IF('RNV 01 2024'!G40="Rechaza", 0.5, IF(ISBLANK('RNV 01 2024'!G40), 0, )))</f>
        <v>1</v>
      </c>
      <c r="E40" s="14">
        <f>IF('RNV 01 2024'!I40="Se señala",1,0)</f>
        <v>1</v>
      </c>
      <c r="F40" s="14">
        <f t="shared" si="1"/>
        <v>1</v>
      </c>
      <c r="G40" s="14" t="str">
        <f>IF('RNV 01 2024'!L40="Implementadas", 1, IF('RNV 01 2024'!L40="Parcialmente implementadas", 0.5, IF('RNV 01 2024'!L40="No implementadas", 0,"0" )))</f>
        <v>0</v>
      </c>
    </row>
    <row r="41" spans="1:7" ht="15.75" customHeight="1" x14ac:dyDescent="0.25">
      <c r="A41" s="14">
        <f>IF(LEN('RNV 01 2024'!G41)&gt;0, 1, 0)</f>
        <v>1</v>
      </c>
      <c r="B41" s="14">
        <f>IF('RNV 01 2024'!J41="En tiempo",1,0)</f>
        <v>1</v>
      </c>
      <c r="C41" s="14">
        <f t="shared" si="0"/>
        <v>1</v>
      </c>
      <c r="D41" s="14">
        <f>IF('RNV 01 2024'!G41="Acepta", 1, IF('RNV 01 2024'!G41="Rechaza", 0.5, IF(ISBLANK('RNV 01 2024'!G41), 0, )))</f>
        <v>1</v>
      </c>
      <c r="E41" s="14">
        <f>IF('RNV 01 2024'!I41="Se señala",1,0)</f>
        <v>1</v>
      </c>
      <c r="F41" s="14">
        <f t="shared" si="1"/>
        <v>1</v>
      </c>
      <c r="G41" s="14">
        <f>IF('RNV 01 2024'!L41="Implementadas", 1, IF('RNV 01 2024'!L41="Parcialmente implementadas", 0.5, IF('RNV 01 2024'!L41="No implementadas", 0,"0" )))</f>
        <v>1</v>
      </c>
    </row>
    <row r="42" spans="1:7" ht="15.75" customHeight="1" x14ac:dyDescent="0.25">
      <c r="A42" s="14">
        <f>IF(LEN('RNV 01 2024'!G42)&gt;0, 1, 0)</f>
        <v>1</v>
      </c>
      <c r="B42" s="14">
        <f>IF('RNV 01 2024'!J42="En tiempo",1,0)</f>
        <v>1</v>
      </c>
      <c r="C42" s="14">
        <f t="shared" si="0"/>
        <v>1</v>
      </c>
      <c r="D42" s="14">
        <f>IF('RNV 01 2024'!G42="Acepta", 1, IF('RNV 01 2024'!G42="Rechaza", 0.5, IF(ISBLANK('RNV 01 2024'!G42), 0, )))</f>
        <v>1</v>
      </c>
      <c r="E42" s="14">
        <f>IF('RNV 01 2024'!I42="Se señala",1,0)</f>
        <v>1</v>
      </c>
      <c r="F42" s="14">
        <f t="shared" si="1"/>
        <v>1</v>
      </c>
      <c r="G42" s="14">
        <f>IF('RNV 01 2024'!L42="Implementadas", 1, IF('RNV 01 2024'!L42="Parcialmente implementadas", 0.5, IF('RNV 01 2024'!L42="No implementadas", 0,"0" )))</f>
        <v>1</v>
      </c>
    </row>
    <row r="43" spans="1:7" ht="15.75" customHeight="1" x14ac:dyDescent="0.25">
      <c r="A43" s="14">
        <f>IF(LEN('RNV 01 2024'!G43)&gt;0, 1, 0)</f>
        <v>1</v>
      </c>
      <c r="B43" s="14">
        <f>IF('RNV 01 2024'!J43="En tiempo",1,0)</f>
        <v>0</v>
      </c>
      <c r="C43" s="14">
        <f t="shared" si="0"/>
        <v>0.5</v>
      </c>
      <c r="D43" s="14">
        <f>IF('RNV 01 2024'!G43="Acepta", 1, IF('RNV 01 2024'!G43="Rechaza", 0.5, IF(ISBLANK('RNV 01 2024'!G43), 0, )))</f>
        <v>1</v>
      </c>
      <c r="E43" s="14">
        <f>IF('RNV 01 2024'!I43="Se señala",1,0)</f>
        <v>1</v>
      </c>
      <c r="F43" s="14">
        <f t="shared" si="1"/>
        <v>1</v>
      </c>
      <c r="G43" s="14">
        <f>IF('RNV 01 2024'!L43="Implementadas", 1, IF('RNV 01 2024'!L43="Parcialmente implementadas", 0.5, IF('RNV 01 2024'!L43="No implementadas", 0,"0" )))</f>
        <v>1</v>
      </c>
    </row>
    <row r="44" spans="1:7" ht="15.75" customHeight="1" x14ac:dyDescent="0.25">
      <c r="A44" s="14">
        <f>IF(LEN('RNV 01 2024'!G44)&gt;0, 1, 0)</f>
        <v>1</v>
      </c>
      <c r="B44" s="14">
        <f>IF('RNV 01 2024'!J44="En tiempo",1,0)</f>
        <v>1</v>
      </c>
      <c r="C44" s="14">
        <f t="shared" si="0"/>
        <v>1</v>
      </c>
      <c r="D44" s="14">
        <f>IF('RNV 01 2024'!G44="Acepta", 1, IF('RNV 01 2024'!G44="Rechaza", 0.5, IF(ISBLANK('RNV 01 2024'!G44), 0, )))</f>
        <v>1</v>
      </c>
      <c r="E44" s="14">
        <f>IF('RNV 01 2024'!I44="Se señala",1,0)</f>
        <v>1</v>
      </c>
      <c r="F44" s="14">
        <f t="shared" si="1"/>
        <v>1</v>
      </c>
      <c r="G44" s="14" t="str">
        <f>IF('RNV 01 2024'!L44="Implementadas", 1, IF('RNV 01 2024'!L44="Parcialmente implementadas", 0.5, IF('RNV 01 2024'!L44="No implementadas", 0,"0" )))</f>
        <v>0</v>
      </c>
    </row>
    <row r="45" spans="1:7" ht="15.75" customHeight="1" x14ac:dyDescent="0.25">
      <c r="A45" s="14">
        <f>IF(LEN('RNV 01 2024'!G45)&gt;0, 1, 0)</f>
        <v>1</v>
      </c>
      <c r="B45" s="14">
        <f>IF('RNV 01 2024'!J45="En tiempo",1,0)</f>
        <v>1</v>
      </c>
      <c r="C45" s="14">
        <f t="shared" si="0"/>
        <v>1</v>
      </c>
      <c r="D45" s="14">
        <f>IF('RNV 01 2024'!G45="Acepta", 1, IF('RNV 01 2024'!G45="Rechaza", 0.5, IF(ISBLANK('RNV 01 2024'!G45), 0, )))</f>
        <v>1</v>
      </c>
      <c r="E45" s="14">
        <f>IF('RNV 01 2024'!I45="Se señala",1,0)</f>
        <v>1</v>
      </c>
      <c r="F45" s="14">
        <f t="shared" si="1"/>
        <v>1</v>
      </c>
      <c r="G45" s="14">
        <f>IF('RNV 01 2024'!L45="Implementadas", 1, IF('RNV 01 2024'!L45="Parcialmente implementadas", 0.5, IF('RNV 01 2024'!L45="No implementadas", 0,"0" )))</f>
        <v>1</v>
      </c>
    </row>
    <row r="46" spans="1:7" ht="15.75" customHeight="1" x14ac:dyDescent="0.25">
      <c r="A46" s="14">
        <f>IF(LEN('RNV 01 2024'!G46)&gt;0, 1, 0)</f>
        <v>1</v>
      </c>
      <c r="B46" s="14">
        <f>IF('RNV 01 2024'!J46="En tiempo",1,0)</f>
        <v>1</v>
      </c>
      <c r="C46" s="14">
        <f t="shared" si="0"/>
        <v>1</v>
      </c>
      <c r="D46" s="14">
        <f>IF('RNV 01 2024'!G46="Acepta", 1, IF('RNV 01 2024'!G46="Rechaza", 0.5, IF(ISBLANK('RNV 01 2024'!G46), 0, )))</f>
        <v>1</v>
      </c>
      <c r="E46" s="14">
        <f>IF('RNV 01 2024'!I46="Se señala",1,0)</f>
        <v>1</v>
      </c>
      <c r="F46" s="14">
        <f t="shared" si="1"/>
        <v>1</v>
      </c>
      <c r="G46" s="14">
        <f>IF('RNV 01 2024'!L46="Implementadas", 1, IF('RNV 01 2024'!L46="Parcialmente implementadas", 0.5, IF('RNV 01 2024'!L46="No implementadas", 0,"0" )))</f>
        <v>1</v>
      </c>
    </row>
    <row r="47" spans="1:7" ht="15.75" customHeight="1" x14ac:dyDescent="0.25">
      <c r="A47" s="14">
        <f>IF(LEN('RNV 01 2024'!G47)&gt;0, 1, 0)</f>
        <v>1</v>
      </c>
      <c r="B47" s="14">
        <f>IF('RNV 01 2024'!J47="En tiempo",1,0)</f>
        <v>0</v>
      </c>
      <c r="C47" s="14">
        <f t="shared" si="0"/>
        <v>0.5</v>
      </c>
      <c r="D47" s="14">
        <f>IF('RNV 01 2024'!G47="Acepta", 1, IF('RNV 01 2024'!G47="Rechaza", 0.5, IF(ISBLANK('RNV 01 2024'!G47), 0, )))</f>
        <v>1</v>
      </c>
      <c r="E47" s="14">
        <f>IF('RNV 01 2024'!I47="Se señala",1,0)</f>
        <v>1</v>
      </c>
      <c r="F47" s="14">
        <f t="shared" si="1"/>
        <v>1</v>
      </c>
      <c r="G47" s="14">
        <f>IF('RNV 01 2024'!L47="Implementadas", 1, IF('RNV 01 2024'!L47="Parcialmente implementadas", 0.5, IF('RNV 01 2024'!L47="No implementadas", 0,"0" )))</f>
        <v>1</v>
      </c>
    </row>
    <row r="48" spans="1:7" ht="15.75" customHeight="1" x14ac:dyDescent="0.25">
      <c r="A48" s="14">
        <f>IF(LEN('RNV 01 2024'!G48)&gt;0, 1, 0)</f>
        <v>1</v>
      </c>
      <c r="B48" s="14">
        <f>IF('RNV 01 2024'!J48="En tiempo",1,0)</f>
        <v>1</v>
      </c>
      <c r="C48" s="14">
        <f t="shared" si="0"/>
        <v>1</v>
      </c>
      <c r="D48" s="14">
        <f>IF('RNV 01 2024'!G48="Acepta", 1, IF('RNV 01 2024'!G48="Rechaza", 0.5, IF(ISBLANK('RNV 01 2024'!G48), 0, )))</f>
        <v>1</v>
      </c>
      <c r="E48" s="14">
        <f>IF('RNV 01 2024'!I48="Se señala",1,0)</f>
        <v>1</v>
      </c>
      <c r="F48" s="14">
        <f t="shared" si="1"/>
        <v>1</v>
      </c>
      <c r="G48" s="14">
        <f>IF('RNV 01 2024'!L48="Implementadas", 1, IF('RNV 01 2024'!L48="Parcialmente implementadas", 0.5, IF('RNV 01 2024'!L48="No implementadas", 0,"0" )))</f>
        <v>0.5</v>
      </c>
    </row>
    <row r="49" spans="1:7" ht="15.75" customHeight="1" x14ac:dyDescent="0.25">
      <c r="A49" s="14">
        <f>IF(LEN('RNV 01 2024'!G49)&gt;0, 1, 0)</f>
        <v>1</v>
      </c>
      <c r="B49" s="14">
        <f>IF('RNV 01 2024'!J49="En tiempo",1,0)</f>
        <v>1</v>
      </c>
      <c r="C49" s="14">
        <f t="shared" si="0"/>
        <v>1</v>
      </c>
      <c r="D49" s="14">
        <f>IF('RNV 01 2024'!G49="Acepta", 1, IF('RNV 01 2024'!G49="Rechaza", 0.5, IF(ISBLANK('RNV 01 2024'!G49), 0, )))</f>
        <v>1</v>
      </c>
      <c r="E49" s="14">
        <f>IF('RNV 01 2024'!I49="Se señala",1,0)</f>
        <v>1</v>
      </c>
      <c r="F49" s="14">
        <f t="shared" si="1"/>
        <v>1</v>
      </c>
      <c r="G49" s="14">
        <f>IF('RNV 01 2024'!L49="Implementadas", 1, IF('RNV 01 2024'!L49="Parcialmente implementadas", 0.5, IF('RNV 01 2024'!L49="No implementadas", 0,"0" )))</f>
        <v>1</v>
      </c>
    </row>
    <row r="50" spans="1:7" ht="15.75" customHeight="1" x14ac:dyDescent="0.25">
      <c r="A50" s="14">
        <f>IF(LEN('RNV 01 2024'!G50)&gt;0, 1, 0)</f>
        <v>0</v>
      </c>
      <c r="B50" s="14">
        <f>IF('RNV 01 2024'!J50="En tiempo",1,0)</f>
        <v>0</v>
      </c>
      <c r="C50" s="14">
        <f t="shared" si="0"/>
        <v>0</v>
      </c>
      <c r="D50" s="14">
        <f>IF('RNV 01 2024'!G50="Acepta", 1, IF('RNV 01 2024'!G50="Rechaza", 0.5, IF(ISBLANK('RNV 01 2024'!G50), 0, )))</f>
        <v>0</v>
      </c>
      <c r="E50" s="14">
        <f>IF('RNV 01 2024'!I50="Se señala",1,0)</f>
        <v>0</v>
      </c>
      <c r="F50" s="14">
        <f t="shared" si="1"/>
        <v>0</v>
      </c>
      <c r="G50" s="14" t="str">
        <f>IF('RNV 01 2024'!L50="Implementadas", 1, IF('RNV 01 2024'!L50="Parcialmente implementadas", 0.5, IF('RNV 01 2024'!L50="No implementadas", 0,"0" )))</f>
        <v>0</v>
      </c>
    </row>
    <row r="51" spans="1:7" ht="15.75" customHeight="1" x14ac:dyDescent="0.25">
      <c r="A51" s="14">
        <f>IF(LEN('RNV 01 2024'!G51)&gt;0, 1, 0)</f>
        <v>1</v>
      </c>
      <c r="B51" s="14">
        <f>IF('RNV 01 2024'!J51="En tiempo",1,0)</f>
        <v>1</v>
      </c>
      <c r="C51" s="14">
        <f t="shared" si="0"/>
        <v>1</v>
      </c>
      <c r="D51" s="14">
        <f>IF('RNV 01 2024'!G51="Acepta", 1, IF('RNV 01 2024'!G51="Rechaza", 0.5, IF(ISBLANK('RNV 01 2024'!G51), 0, )))</f>
        <v>1</v>
      </c>
      <c r="E51" s="14">
        <f>IF('RNV 01 2024'!I51="Se señala",1,0)</f>
        <v>1</v>
      </c>
      <c r="F51" s="14">
        <f t="shared" si="1"/>
        <v>1</v>
      </c>
      <c r="G51" s="14">
        <f>IF('RNV 01 2024'!L51="Implementadas", 1, IF('RNV 01 2024'!L51="Parcialmente implementadas", 0.5, IF('RNV 01 2024'!L51="No implementadas", 0,"0" )))</f>
        <v>0.5</v>
      </c>
    </row>
    <row r="52" spans="1:7" ht="15.75" customHeight="1" x14ac:dyDescent="0.25">
      <c r="A52" s="14">
        <f>IF(LEN('RNV 01 2024'!G52)&gt;0, 1, 0)</f>
        <v>1</v>
      </c>
      <c r="B52" s="14">
        <f>IF('RNV 01 2024'!J52="En tiempo",1,0)</f>
        <v>1</v>
      </c>
      <c r="C52" s="14">
        <f t="shared" si="0"/>
        <v>1</v>
      </c>
      <c r="D52" s="14">
        <f>IF('RNV 01 2024'!G52="Acepta", 1, IF('RNV 01 2024'!G52="Rechaza", 0.5, IF(ISBLANK('RNV 01 2024'!G52), 0, )))</f>
        <v>1</v>
      </c>
      <c r="E52" s="14">
        <f>IF('RNV 01 2024'!I52="Se señala",1,0)</f>
        <v>1</v>
      </c>
      <c r="F52" s="14">
        <f t="shared" si="1"/>
        <v>1</v>
      </c>
      <c r="G52" s="14">
        <f>IF('RNV 01 2024'!L52="Implementadas", 1, IF('RNV 01 2024'!L52="Parcialmente implementadas", 0.5, IF('RNV 01 2024'!L52="No implementadas", 0,"0" )))</f>
        <v>1</v>
      </c>
    </row>
    <row r="53" spans="1:7" ht="15.75" customHeight="1" x14ac:dyDescent="0.25">
      <c r="A53" s="14">
        <f>IF(LEN('RNV 01 2024'!G53)&gt;0, 1, 0)</f>
        <v>0</v>
      </c>
      <c r="B53" s="14">
        <f>IF('RNV 01 2024'!J53="En tiempo",1,0)</f>
        <v>0</v>
      </c>
      <c r="C53" s="14">
        <f t="shared" si="0"/>
        <v>0</v>
      </c>
      <c r="D53" s="14">
        <f>IF('RNV 01 2024'!G53="Acepta", 1, IF('RNV 01 2024'!G53="Rechaza", 0.5, IF(ISBLANK('RNV 01 2024'!G53), 0, )))</f>
        <v>0</v>
      </c>
      <c r="E53" s="14">
        <f>IF('RNV 01 2024'!I53="Se señala",1,0)</f>
        <v>0</v>
      </c>
      <c r="F53" s="14">
        <f t="shared" si="1"/>
        <v>0</v>
      </c>
      <c r="G53" s="14" t="str">
        <f>IF('RNV 01 2024'!L53="Implementadas", 1, IF('RNV 01 2024'!L53="Parcialmente implementadas", 0.5, IF('RNV 01 2024'!L53="No implementadas", 0,"0" )))</f>
        <v>0</v>
      </c>
    </row>
    <row r="54" spans="1:7" ht="15.75" customHeight="1" x14ac:dyDescent="0.25">
      <c r="A54" s="14">
        <f>IF(LEN('RNV 01 2024'!G54)&gt;0, 1, 0)</f>
        <v>1</v>
      </c>
      <c r="B54" s="14">
        <f>IF('RNV 01 2024'!J54="En tiempo",1,0)</f>
        <v>0</v>
      </c>
      <c r="C54" s="14">
        <f t="shared" si="0"/>
        <v>0.5</v>
      </c>
      <c r="D54" s="14">
        <f>IF('RNV 01 2024'!G54="Acepta", 1, IF('RNV 01 2024'!G54="Rechaza", 0.5, IF(ISBLANK('RNV 01 2024'!G54), 0, )))</f>
        <v>1</v>
      </c>
      <c r="E54" s="14">
        <f>IF('RNV 01 2024'!I54="Se señala",1,0)</f>
        <v>1</v>
      </c>
      <c r="F54" s="14">
        <f t="shared" si="1"/>
        <v>1</v>
      </c>
      <c r="G54" s="14">
        <f>IF('RNV 01 2024'!L54="Implementadas", 1, IF('RNV 01 2024'!L54="Parcialmente implementadas", 0.5, IF('RNV 01 2024'!L54="No implementadas", 0,"0" )))</f>
        <v>1</v>
      </c>
    </row>
    <row r="55" spans="1:7" ht="15.75" customHeight="1" x14ac:dyDescent="0.25">
      <c r="A55" s="14">
        <f>IF(LEN('RNV 01 2024'!G55)&gt;0, 1, 0)</f>
        <v>1</v>
      </c>
      <c r="B55" s="14">
        <f>IF('RNV 01 2024'!J55="En tiempo",1,0)</f>
        <v>1</v>
      </c>
      <c r="C55" s="14">
        <f t="shared" si="0"/>
        <v>1</v>
      </c>
      <c r="D55" s="14">
        <f>IF('RNV 01 2024'!G55="Acepta", 1, IF('RNV 01 2024'!G55="Rechaza", 0.5, IF(ISBLANK('RNV 01 2024'!G55), 0, )))</f>
        <v>1</v>
      </c>
      <c r="E55" s="14">
        <f>IF('RNV 01 2024'!I55="Se señala",1,0)</f>
        <v>1</v>
      </c>
      <c r="F55" s="14">
        <f t="shared" si="1"/>
        <v>1</v>
      </c>
      <c r="G55" s="14">
        <f>IF('RNV 01 2024'!L55="Implementadas", 1, IF('RNV 01 2024'!L55="Parcialmente implementadas", 0.5, IF('RNV 01 2024'!L55="No implementadas", 0,"0" )))</f>
        <v>1</v>
      </c>
    </row>
    <row r="56" spans="1:7" ht="15.75" customHeight="1" x14ac:dyDescent="0.25">
      <c r="A56" s="14">
        <f>IF(LEN('RNV 01 2024'!G56)&gt;0, 1, 0)</f>
        <v>1</v>
      </c>
      <c r="B56" s="14">
        <f>IF('RNV 01 2024'!J56="En tiempo",1,0)</f>
        <v>1</v>
      </c>
      <c r="C56" s="14">
        <f t="shared" si="0"/>
        <v>1</v>
      </c>
      <c r="D56" s="14">
        <f>IF('RNV 01 2024'!G56="Acepta", 1, IF('RNV 01 2024'!G56="Rechaza", 0.5, IF(ISBLANK('RNV 01 2024'!G56), 0, )))</f>
        <v>0.5</v>
      </c>
      <c r="E56" s="14">
        <f>IF('RNV 01 2024'!I56="Se señala",1,0)</f>
        <v>0</v>
      </c>
      <c r="F56" s="14">
        <f t="shared" si="1"/>
        <v>0.25</v>
      </c>
      <c r="G56" s="14">
        <f>IF('RNV 01 2024'!L56="Implementadas", 1, IF('RNV 01 2024'!L56="Parcialmente implementadas", 0.5, IF('RNV 01 2024'!L56="No implementadas", 0,"0" )))</f>
        <v>0.5</v>
      </c>
    </row>
    <row r="57" spans="1:7" ht="15.75" customHeight="1" x14ac:dyDescent="0.25">
      <c r="A57" s="14">
        <f>IF(LEN('RNV 01 2024'!G57)&gt;0, 1, 0)</f>
        <v>1</v>
      </c>
      <c r="B57" s="14">
        <f>IF('RNV 01 2024'!J57="En tiempo",1,0)</f>
        <v>1</v>
      </c>
      <c r="C57" s="14">
        <f t="shared" si="0"/>
        <v>1</v>
      </c>
      <c r="D57" s="14">
        <f>IF('RNV 01 2024'!G57="Acepta", 1, IF('RNV 01 2024'!G57="Rechaza", 0.5, IF(ISBLANK('RNV 01 2024'!G57), 0, )))</f>
        <v>1</v>
      </c>
      <c r="E57" s="14">
        <f>IF('RNV 01 2024'!I57="Se señala",1,0)</f>
        <v>1</v>
      </c>
      <c r="F57" s="14">
        <f t="shared" si="1"/>
        <v>1</v>
      </c>
      <c r="G57" s="14">
        <f>IF('RNV 01 2024'!L57="Implementadas", 1, IF('RNV 01 2024'!L57="Parcialmente implementadas", 0.5, IF('RNV 01 2024'!L57="No implementadas", 0,"0" )))</f>
        <v>1</v>
      </c>
    </row>
    <row r="58" spans="1:7" ht="15.75" customHeight="1" x14ac:dyDescent="0.25">
      <c r="A58" s="14">
        <f>IF(LEN('RNV 01 2024'!G58)&gt;0, 1, 0)</f>
        <v>0</v>
      </c>
      <c r="B58" s="14">
        <f>IF('RNV 01 2024'!J58="En tiempo",1,0)</f>
        <v>0</v>
      </c>
      <c r="C58" s="14">
        <f t="shared" si="0"/>
        <v>0</v>
      </c>
      <c r="D58" s="14">
        <f>IF('RNV 01 2024'!G58="Acepta", 1, IF('RNV 01 2024'!G58="Rechaza", 0.5, IF(ISBLANK('RNV 01 2024'!G58), 0, )))</f>
        <v>0</v>
      </c>
      <c r="E58" s="14">
        <f>IF('RNV 01 2024'!I58="Se señala",1,0)</f>
        <v>0</v>
      </c>
      <c r="F58" s="14">
        <f t="shared" si="1"/>
        <v>0</v>
      </c>
      <c r="G58" s="14" t="str">
        <f>IF('RNV 01 2024'!L58="Implementadas", 1, IF('RNV 01 2024'!L58="Parcialmente implementadas", 0.5, IF('RNV 01 2024'!L58="No implementadas", 0,"0" )))</f>
        <v>0</v>
      </c>
    </row>
    <row r="59" spans="1:7" ht="15.75" customHeight="1" x14ac:dyDescent="0.25">
      <c r="A59" s="14">
        <f>IF(LEN('RNV 01 2024'!G59)&gt;0, 1, 0)</f>
        <v>1</v>
      </c>
      <c r="B59" s="14">
        <f>IF('RNV 01 2024'!J59="En tiempo",1,0)</f>
        <v>1</v>
      </c>
      <c r="C59" s="14">
        <f t="shared" si="0"/>
        <v>1</v>
      </c>
      <c r="D59" s="14">
        <f>IF('RNV 01 2024'!G59="Acepta", 1, IF('RNV 01 2024'!G59="Rechaza", 0.5, IF(ISBLANK('RNV 01 2024'!G59), 0, )))</f>
        <v>1</v>
      </c>
      <c r="E59" s="14">
        <f>IF('RNV 01 2024'!I59="Se señala",1,0)</f>
        <v>1</v>
      </c>
      <c r="F59" s="14">
        <f t="shared" si="1"/>
        <v>1</v>
      </c>
      <c r="G59" s="14">
        <f>IF('RNV 01 2024'!L59="Implementadas", 1, IF('RNV 01 2024'!L59="Parcialmente implementadas", 0.5, IF('RNV 01 2024'!L59="No implementadas", 0,"0" )))</f>
        <v>1</v>
      </c>
    </row>
    <row r="60" spans="1:7" ht="15.75" customHeight="1" x14ac:dyDescent="0.25">
      <c r="A60" s="14">
        <f>IF(LEN('RNV 01 2024'!G60)&gt;0, 1, 0)</f>
        <v>1</v>
      </c>
      <c r="B60" s="14">
        <f>IF('RNV 01 2024'!J60="En tiempo",1,0)</f>
        <v>1</v>
      </c>
      <c r="C60" s="14">
        <f t="shared" si="0"/>
        <v>1</v>
      </c>
      <c r="D60" s="14">
        <f>IF('RNV 01 2024'!G60="Acepta", 1, IF('RNV 01 2024'!G60="Rechaza", 0.5, IF(ISBLANK('RNV 01 2024'!G60), 0, )))</f>
        <v>1</v>
      </c>
      <c r="E60" s="14">
        <f>IF('RNV 01 2024'!I60="Se señala",1,0)</f>
        <v>1</v>
      </c>
      <c r="F60" s="14">
        <f t="shared" si="1"/>
        <v>1</v>
      </c>
      <c r="G60" s="14">
        <f>IF('RNV 01 2024'!L60="Implementadas", 1, IF('RNV 01 2024'!L60="Parcialmente implementadas", 0.5, IF('RNV 01 2024'!L60="No implementadas", 0,"0" )))</f>
        <v>1</v>
      </c>
    </row>
    <row r="61" spans="1:7" ht="15.75" customHeight="1" x14ac:dyDescent="0.25">
      <c r="A61" s="14">
        <f>IF(LEN('RNV 01 2024'!G61)&gt;0, 1, 0)</f>
        <v>1</v>
      </c>
      <c r="B61" s="14">
        <f>IF('RNV 01 2024'!J61="En tiempo",1,0)</f>
        <v>1</v>
      </c>
      <c r="C61" s="14">
        <f t="shared" si="0"/>
        <v>1</v>
      </c>
      <c r="D61" s="14">
        <f>IF('RNV 01 2024'!G61="Acepta", 1, IF('RNV 01 2024'!G61="Rechaza", 0.5, IF(ISBLANK('RNV 01 2024'!G61), 0, )))</f>
        <v>1</v>
      </c>
      <c r="E61" s="14">
        <f>IF('RNV 01 2024'!I61="Se señala",1,0)</f>
        <v>1</v>
      </c>
      <c r="F61" s="14">
        <f t="shared" si="1"/>
        <v>1</v>
      </c>
      <c r="G61" s="14">
        <f>IF('RNV 01 2024'!L61="Implementadas", 1, IF('RNV 01 2024'!L61="Parcialmente implementadas", 0.5, IF('RNV 01 2024'!L61="No implementadas", 0,"0" )))</f>
        <v>1</v>
      </c>
    </row>
    <row r="62" spans="1:7" ht="15.75" customHeight="1" x14ac:dyDescent="0.25">
      <c r="A62" s="14">
        <f>IF(LEN('RNV 01 2024'!G62)&gt;0, 1, 0)</f>
        <v>1</v>
      </c>
      <c r="B62" s="14">
        <f>IF('RNV 01 2024'!J62="En tiempo",1,0)</f>
        <v>0</v>
      </c>
      <c r="C62" s="14">
        <f t="shared" si="0"/>
        <v>0.5</v>
      </c>
      <c r="D62" s="14">
        <f>IF('RNV 01 2024'!G62="Acepta", 1, IF('RNV 01 2024'!G62="Rechaza", 0.5, IF(ISBLANK('RNV 01 2024'!G62), 0, )))</f>
        <v>1</v>
      </c>
      <c r="E62" s="14">
        <f>IF('RNV 01 2024'!I62="Se señala",1,0)</f>
        <v>1</v>
      </c>
      <c r="F62" s="14">
        <f t="shared" si="1"/>
        <v>1</v>
      </c>
      <c r="G62" s="14">
        <f>IF('RNV 01 2024'!L62="Implementadas", 1, IF('RNV 01 2024'!L62="Parcialmente implementadas", 0.5, IF('RNV 01 2024'!L62="No implementadas", 0,"0" )))</f>
        <v>0.5</v>
      </c>
    </row>
    <row r="63" spans="1:7" ht="15.75" customHeight="1" x14ac:dyDescent="0.25">
      <c r="A63" s="14">
        <f>IF(LEN('RNV 01 2024'!G63)&gt;0, 1, 0)</f>
        <v>1</v>
      </c>
      <c r="B63" s="14">
        <f>IF('RNV 01 2024'!J63="En tiempo",1,0)</f>
        <v>1</v>
      </c>
      <c r="C63" s="14">
        <f t="shared" si="0"/>
        <v>1</v>
      </c>
      <c r="D63" s="14">
        <f>IF('RNV 01 2024'!G63="Acepta", 1, IF('RNV 01 2024'!G63="Rechaza", 0.5, IF(ISBLANK('RNV 01 2024'!G63), 0, )))</f>
        <v>0.5</v>
      </c>
      <c r="E63" s="14">
        <f>IF('RNV 01 2024'!I63="Se señala",1,0)</f>
        <v>1</v>
      </c>
      <c r="F63" s="14">
        <f t="shared" si="1"/>
        <v>0.75</v>
      </c>
      <c r="G63" s="14">
        <f>IF('RNV 01 2024'!L63="Implementadas", 1, IF('RNV 01 2024'!L63="Parcialmente implementadas", 0.5, IF('RNV 01 2024'!L63="No implementadas", 0,"0" )))</f>
        <v>1</v>
      </c>
    </row>
    <row r="64" spans="1:7" ht="15.75" customHeight="1" x14ac:dyDescent="0.25">
      <c r="A64" s="14">
        <f>IF(LEN('RNV 01 2024'!G64)&gt;0, 1, 0)</f>
        <v>1</v>
      </c>
      <c r="B64" s="14">
        <f>IF('RNV 01 2024'!J64="En tiempo",1,0)</f>
        <v>1</v>
      </c>
      <c r="C64" s="14">
        <f t="shared" si="0"/>
        <v>1</v>
      </c>
      <c r="D64" s="14">
        <f>IF('RNV 01 2024'!G64="Acepta", 1, IF('RNV 01 2024'!G64="Rechaza", 0.5, IF(ISBLANK('RNV 01 2024'!G64), 0, )))</f>
        <v>1</v>
      </c>
      <c r="E64" s="14">
        <f>IF('RNV 01 2024'!I64="Se señala",1,0)</f>
        <v>1</v>
      </c>
      <c r="F64" s="14">
        <f t="shared" si="1"/>
        <v>1</v>
      </c>
      <c r="G64" s="14">
        <f>IF('RNV 01 2024'!L64="Implementadas", 1, IF('RNV 01 2024'!L64="Parcialmente implementadas", 0.5, IF('RNV 01 2024'!L64="No implementadas", 0,"0" )))</f>
        <v>1</v>
      </c>
    </row>
    <row r="65" spans="1:7" ht="15.75" customHeight="1" x14ac:dyDescent="0.25">
      <c r="A65" s="14">
        <f>IF(LEN('RNV 01 2024'!G65)&gt;0, 1, 0)</f>
        <v>1</v>
      </c>
      <c r="B65" s="14">
        <f>IF('RNV 01 2024'!J65="En tiempo",1,0)</f>
        <v>1</v>
      </c>
      <c r="C65" s="14">
        <f t="shared" si="0"/>
        <v>1</v>
      </c>
      <c r="D65" s="14">
        <f>IF('RNV 01 2024'!G65="Acepta", 1, IF('RNV 01 2024'!G65="Rechaza", 0.5, IF(ISBLANK('RNV 01 2024'!G65), 0, )))</f>
        <v>1</v>
      </c>
      <c r="E65" s="14">
        <f>IF('RNV 01 2024'!I65="Se señala",1,0)</f>
        <v>1</v>
      </c>
      <c r="F65" s="14">
        <f t="shared" si="1"/>
        <v>1</v>
      </c>
      <c r="G65" s="14" t="str">
        <f>IF('RNV 01 2024'!L65="Implementadas", 1, IF('RNV 01 2024'!L65="Parcialmente implementadas", 0.5, IF('RNV 01 2024'!L65="No implementadas", 0,"0" )))</f>
        <v>0</v>
      </c>
    </row>
    <row r="66" spans="1:7" ht="15.75" customHeight="1" x14ac:dyDescent="0.25">
      <c r="A66" s="14">
        <f>IF(LEN('RNV 01 2024'!G66)&gt;0, 1, 0)</f>
        <v>1</v>
      </c>
      <c r="B66" s="14">
        <f>IF('RNV 01 2024'!J66="En tiempo",1,0)</f>
        <v>1</v>
      </c>
      <c r="C66" s="14">
        <f t="shared" si="0"/>
        <v>1</v>
      </c>
      <c r="D66" s="14">
        <f>IF('RNV 01 2024'!G66="Acepta", 1, IF('RNV 01 2024'!G66="Rechaza", 0.5, IF(ISBLANK('RNV 01 2024'!G66), 0, )))</f>
        <v>1</v>
      </c>
      <c r="E66" s="14">
        <f>IF('RNV 01 2024'!I66="Se señala",1,0)</f>
        <v>1</v>
      </c>
      <c r="F66" s="14">
        <f t="shared" si="1"/>
        <v>1</v>
      </c>
      <c r="G66" s="14">
        <f>IF('RNV 01 2024'!L66="Implementadas", 1, IF('RNV 01 2024'!L66="Parcialmente implementadas", 0.5, IF('RNV 01 2024'!L66="No implementadas", 0,"0" )))</f>
        <v>1</v>
      </c>
    </row>
    <row r="67" spans="1:7" ht="15.75" customHeight="1" x14ac:dyDescent="0.25">
      <c r="A67" s="14">
        <f>IF(LEN('RNV 01 2024'!G67)&gt;0, 1, 0)</f>
        <v>0</v>
      </c>
      <c r="B67" s="14">
        <f>IF('RNV 01 2024'!J67="En tiempo",1,0)</f>
        <v>0</v>
      </c>
      <c r="C67" s="14">
        <f t="shared" si="0"/>
        <v>0</v>
      </c>
      <c r="D67" s="14">
        <f>IF('RNV 01 2024'!G67="Acepta", 1, IF('RNV 01 2024'!G67="Rechaza", 0.5, IF(ISBLANK('RNV 01 2024'!G67), 0, )))</f>
        <v>0</v>
      </c>
      <c r="E67" s="14">
        <f>IF('RNV 01 2024'!I67="Se señala",1,0)</f>
        <v>0</v>
      </c>
      <c r="F67" s="14">
        <f t="shared" si="1"/>
        <v>0</v>
      </c>
      <c r="G67" s="14" t="str">
        <f>IF('RNV 01 2024'!L67="Implementadas", 1, IF('RNV 01 2024'!L67="Parcialmente implementadas", 0.5, IF('RNV 01 2024'!L67="No implementadas", 0,"0" )))</f>
        <v>0</v>
      </c>
    </row>
    <row r="68" spans="1:7" ht="15.75" customHeight="1" x14ac:dyDescent="0.25">
      <c r="A68" s="14">
        <f>IF(LEN('RNV 01 2024'!G68)&gt;0, 1, 0)</f>
        <v>1</v>
      </c>
      <c r="B68" s="14">
        <f>IF('RNV 01 2024'!J68="En tiempo",1,0)</f>
        <v>1</v>
      </c>
      <c r="C68" s="14">
        <f t="shared" si="0"/>
        <v>1</v>
      </c>
      <c r="D68" s="14">
        <f>IF('RNV 01 2024'!G68="Acepta", 1, IF('RNV 01 2024'!G68="Rechaza", 0.5, IF(ISBLANK('RNV 01 2024'!G68), 0, )))</f>
        <v>1</v>
      </c>
      <c r="E68" s="14">
        <f>IF('RNV 01 2024'!I68="Se señala",1,0)</f>
        <v>1</v>
      </c>
      <c r="F68" s="14">
        <f t="shared" si="1"/>
        <v>1</v>
      </c>
      <c r="G68" s="14">
        <f>IF('RNV 01 2024'!L68="Implementadas", 1, IF('RNV 01 2024'!L68="Parcialmente implementadas", 0.5, IF('RNV 01 2024'!L68="No implementadas", 0,"0" )))</f>
        <v>1</v>
      </c>
    </row>
    <row r="69" spans="1:7" ht="15.75" customHeight="1" x14ac:dyDescent="0.25">
      <c r="A69" s="14">
        <f>IF(LEN('RNV 01 2024'!G69)&gt;0, 1, 0)</f>
        <v>0</v>
      </c>
      <c r="B69" s="14">
        <f>IF('RNV 01 2024'!J69="En tiempo",1,0)</f>
        <v>0</v>
      </c>
      <c r="C69" s="14">
        <f t="shared" si="0"/>
        <v>0</v>
      </c>
      <c r="D69" s="14">
        <f>IF('RNV 01 2024'!G69="Acepta", 1, IF('RNV 01 2024'!G69="Rechaza", 0.5, IF(ISBLANK('RNV 01 2024'!G69), 0, )))</f>
        <v>0</v>
      </c>
      <c r="E69" s="14">
        <f>IF('RNV 01 2024'!I69="Se señala",1,0)</f>
        <v>0</v>
      </c>
      <c r="F69" s="14">
        <f t="shared" si="1"/>
        <v>0</v>
      </c>
      <c r="G69" s="14" t="str">
        <f>IF('RNV 01 2024'!L69="Implementadas", 1, IF('RNV 01 2024'!L69="Parcialmente implementadas", 0.5, IF('RNV 01 2024'!L69="No implementadas", 0,"0" )))</f>
        <v>0</v>
      </c>
    </row>
    <row r="70" spans="1:7" ht="15.75" customHeight="1" x14ac:dyDescent="0.25">
      <c r="A70" s="14">
        <f>IF(LEN('RNV 01 2024'!G70)&gt;0, 1, 0)</f>
        <v>1</v>
      </c>
      <c r="B70" s="14">
        <f>IF('RNV 01 2024'!J70="En tiempo",1,0)</f>
        <v>1</v>
      </c>
      <c r="C70" s="14">
        <f t="shared" si="0"/>
        <v>1</v>
      </c>
      <c r="D70" s="14">
        <f>IF('RNV 01 2024'!G70="Acepta", 1, IF('RNV 01 2024'!G70="Rechaza", 0.5, IF(ISBLANK('RNV 01 2024'!G70), 0, )))</f>
        <v>1</v>
      </c>
      <c r="E70" s="14">
        <f>IF('RNV 01 2024'!I70="Se señala",1,0)</f>
        <v>1</v>
      </c>
      <c r="F70" s="14">
        <f t="shared" si="1"/>
        <v>1</v>
      </c>
      <c r="G70" s="14">
        <f>IF('RNV 01 2024'!L70="Implementadas", 1, IF('RNV 01 2024'!L70="Parcialmente implementadas", 0.5, IF('RNV 01 2024'!L70="No implementadas", 0,"0" )))</f>
        <v>1</v>
      </c>
    </row>
    <row r="71" spans="1:7" ht="15.75" customHeight="1" x14ac:dyDescent="0.25">
      <c r="A71" s="14">
        <f>IF(LEN('RNV 01 2024'!G71)&gt;0, 1, 0)</f>
        <v>1</v>
      </c>
      <c r="B71" s="14">
        <f>IF('RNV 01 2024'!J71="En tiempo",1,0)</f>
        <v>1</v>
      </c>
      <c r="C71" s="14">
        <f t="shared" si="0"/>
        <v>1</v>
      </c>
      <c r="D71" s="14">
        <f>IF('RNV 01 2024'!G71="Acepta", 1, IF('RNV 01 2024'!G71="Rechaza", 0.5, IF(ISBLANK('RNV 01 2024'!G71), 0, )))</f>
        <v>1</v>
      </c>
      <c r="E71" s="14">
        <f>IF('RNV 01 2024'!I71="Se señala",1,0)</f>
        <v>1</v>
      </c>
      <c r="F71" s="14">
        <f t="shared" si="1"/>
        <v>1</v>
      </c>
      <c r="G71" s="14">
        <f>IF('RNV 01 2024'!L71="Implementadas", 1, IF('RNV 01 2024'!L71="Parcialmente implementadas", 0.5, IF('RNV 01 2024'!L71="No implementadas", 0,"0" )))</f>
        <v>1</v>
      </c>
    </row>
    <row r="72" spans="1:7" ht="15.75" customHeight="1" x14ac:dyDescent="0.25">
      <c r="A72" s="14">
        <f>IF(LEN('RNV 01 2024'!G72)&gt;0, 1, 0)</f>
        <v>1</v>
      </c>
      <c r="B72" s="14">
        <f>IF('RNV 01 2024'!J72="En tiempo",1,0)</f>
        <v>0</v>
      </c>
      <c r="C72" s="14">
        <f t="shared" si="0"/>
        <v>0.5</v>
      </c>
      <c r="D72" s="14">
        <f>IF('RNV 01 2024'!G72="Acepta", 1, IF('RNV 01 2024'!G72="Rechaza", 0.5, IF(ISBLANK('RNV 01 2024'!G72), 0, )))</f>
        <v>1</v>
      </c>
      <c r="E72" s="14">
        <f>IF('RNV 01 2024'!I72="Se señala",1,0)</f>
        <v>1</v>
      </c>
      <c r="F72" s="14">
        <f t="shared" si="1"/>
        <v>1</v>
      </c>
      <c r="G72" s="14">
        <f>IF('RNV 01 2024'!L72="Implementadas", 1, IF('RNV 01 2024'!L72="Parcialmente implementadas", 0.5, IF('RNV 01 2024'!L72="No implementadas", 0,"0" )))</f>
        <v>1</v>
      </c>
    </row>
    <row r="73" spans="1:7" ht="15.75" customHeight="1" x14ac:dyDescent="0.25">
      <c r="A73" s="14">
        <f>IF(LEN('RNV 01 2024'!G73)&gt;0, 1, 0)</f>
        <v>1</v>
      </c>
      <c r="B73" s="14">
        <f>IF('RNV 01 2024'!J73="En tiempo",1,0)</f>
        <v>1</v>
      </c>
      <c r="C73" s="14">
        <f t="shared" si="0"/>
        <v>1</v>
      </c>
      <c r="D73" s="14">
        <f>IF('RNV 01 2024'!G73="Acepta", 1, IF('RNV 01 2024'!G73="Rechaza", 0.5, IF(ISBLANK('RNV 01 2024'!G73), 0, )))</f>
        <v>1</v>
      </c>
      <c r="E73" s="14">
        <f>IF('RNV 01 2024'!I73="Se señala",1,0)</f>
        <v>1</v>
      </c>
      <c r="F73" s="14">
        <f t="shared" si="1"/>
        <v>1</v>
      </c>
      <c r="G73" s="14" t="str">
        <f>IF('RNV 01 2024'!L73="Implementadas", 1, IF('RNV 01 2024'!L73="Parcialmente implementadas", 0.5, IF('RNV 01 2024'!L73="No implementadas", 0,"0" )))</f>
        <v>0</v>
      </c>
    </row>
    <row r="74" spans="1:7" ht="15.75" customHeight="1" x14ac:dyDescent="0.25">
      <c r="A74" s="14">
        <f>IF(LEN('RNV 01 2024'!G74)&gt;0, 1, 0)</f>
        <v>1</v>
      </c>
      <c r="B74" s="14">
        <f>IF('RNV 01 2024'!J74="En tiempo",1,0)</f>
        <v>1</v>
      </c>
      <c r="C74" s="14">
        <f t="shared" si="0"/>
        <v>1</v>
      </c>
      <c r="D74" s="14">
        <f>IF('RNV 01 2024'!G74="Acepta", 1, IF('RNV 01 2024'!G74="Rechaza", 0.5, IF(ISBLANK('RNV 01 2024'!G74), 0, )))</f>
        <v>1</v>
      </c>
      <c r="E74" s="14">
        <f>IF('RNV 01 2024'!I74="Se señala",1,0)</f>
        <v>1</v>
      </c>
      <c r="F74" s="14">
        <f t="shared" si="1"/>
        <v>1</v>
      </c>
      <c r="G74" s="14">
        <f>IF('RNV 01 2024'!L74="Implementadas", 1, IF('RNV 01 2024'!L74="Parcialmente implementadas", 0.5, IF('RNV 01 2024'!L74="No implementadas", 0,"0" )))</f>
        <v>0.5</v>
      </c>
    </row>
    <row r="75" spans="1:7" ht="15.75" customHeight="1" x14ac:dyDescent="0.25">
      <c r="A75" s="14">
        <f>IF(LEN('RNV 01 2024'!G75)&gt;0, 1, 0)</f>
        <v>0</v>
      </c>
      <c r="B75" s="14">
        <f>IF('RNV 01 2024'!J75="En tiempo",1,0)</f>
        <v>0</v>
      </c>
      <c r="C75" s="14">
        <f t="shared" si="0"/>
        <v>0</v>
      </c>
      <c r="D75" s="14">
        <f>IF('RNV 01 2024'!G75="Acepta", 1, IF('RNV 01 2024'!G75="Rechaza", 0.5, IF(ISBLANK('RNV 01 2024'!G75), 0, )))</f>
        <v>0</v>
      </c>
      <c r="E75" s="14">
        <f>IF('RNV 01 2024'!I75="Se señala",1,0)</f>
        <v>0</v>
      </c>
      <c r="F75" s="14">
        <f t="shared" si="1"/>
        <v>0</v>
      </c>
      <c r="G75" s="14" t="str">
        <f>IF('RNV 01 2024'!L75="Implementadas", 1, IF('RNV 01 2024'!L75="Parcialmente implementadas", 0.5, IF('RNV 01 2024'!L75="No implementadas", 0,"0" )))</f>
        <v>0</v>
      </c>
    </row>
    <row r="76" spans="1:7" ht="15.75" customHeight="1" x14ac:dyDescent="0.25">
      <c r="A76" s="14">
        <f>IF(LEN('RNV 01 2024'!G76)&gt;0, 1, 0)</f>
        <v>1</v>
      </c>
      <c r="B76" s="14">
        <f>IF('RNV 01 2024'!J76="En tiempo",1,0)</f>
        <v>1</v>
      </c>
      <c r="C76" s="14">
        <f t="shared" si="0"/>
        <v>1</v>
      </c>
      <c r="D76" s="14">
        <f>IF('RNV 01 2024'!G76="Acepta", 1, IF('RNV 01 2024'!G76="Rechaza", 0.5, IF(ISBLANK('RNV 01 2024'!G76), 0, )))</f>
        <v>1</v>
      </c>
      <c r="E76" s="14">
        <f>IF('RNV 01 2024'!I76="Se señala",1,0)</f>
        <v>1</v>
      </c>
      <c r="F76" s="14">
        <f t="shared" si="1"/>
        <v>1</v>
      </c>
      <c r="G76" s="14">
        <f>IF('RNV 01 2024'!L76="Implementadas", 1, IF('RNV 01 2024'!L76="Parcialmente implementadas", 0.5, IF('RNV 01 2024'!L76="No implementadas", 0,"0" )))</f>
        <v>1</v>
      </c>
    </row>
    <row r="77" spans="1:7" ht="15.75" customHeight="1" x14ac:dyDescent="0.25">
      <c r="A77" s="14">
        <f>IF(LEN('RNV 01 2024'!G77)&gt;0, 1, 0)</f>
        <v>0</v>
      </c>
      <c r="B77" s="14">
        <f>IF('RNV 01 2024'!J77="En tiempo",1,0)</f>
        <v>0</v>
      </c>
      <c r="C77" s="14">
        <f t="shared" si="0"/>
        <v>0</v>
      </c>
      <c r="D77" s="14">
        <f>IF('RNV 01 2024'!G77="Acepta", 1, IF('RNV 01 2024'!G77="Rechaza", 0.5, IF(ISBLANK('RNV 01 2024'!G77), 0, )))</f>
        <v>0</v>
      </c>
      <c r="E77" s="14">
        <f>IF('RNV 01 2024'!I77="Se señala",1,0)</f>
        <v>0</v>
      </c>
      <c r="F77" s="14">
        <f t="shared" si="1"/>
        <v>0</v>
      </c>
      <c r="G77" s="14" t="str">
        <f>IF('RNV 01 2024'!L77="Implementadas", 1, IF('RNV 01 2024'!L77="Parcialmente implementadas", 0.5, IF('RNV 01 2024'!L77="No implementadas", 0,"0" )))</f>
        <v>0</v>
      </c>
    </row>
    <row r="78" spans="1:7" ht="15.75" customHeight="1" x14ac:dyDescent="0.25">
      <c r="A78" s="14">
        <f>IF(LEN('RNV 01 2024'!G78)&gt;0, 1, 0)</f>
        <v>1</v>
      </c>
      <c r="B78" s="14">
        <f>IF('RNV 01 2024'!J78="En tiempo",1,0)</f>
        <v>0</v>
      </c>
      <c r="C78" s="14">
        <f t="shared" si="0"/>
        <v>0.5</v>
      </c>
      <c r="D78" s="14">
        <f>IF('RNV 01 2024'!G78="Acepta", 1, IF('RNV 01 2024'!G78="Rechaza", 0.5, IF(ISBLANK('RNV 01 2024'!G78), 0, )))</f>
        <v>1</v>
      </c>
      <c r="E78" s="14">
        <f>IF('RNV 01 2024'!I78="Se señala",1,0)</f>
        <v>1</v>
      </c>
      <c r="F78" s="14">
        <f t="shared" si="1"/>
        <v>1</v>
      </c>
      <c r="G78" s="14" t="str">
        <f>IF('RNV 01 2024'!L78="Implementadas", 1, IF('RNV 01 2024'!L78="Parcialmente implementadas", 0.5, IF('RNV 01 2024'!L78="No implementadas", 0,"0" )))</f>
        <v>0</v>
      </c>
    </row>
    <row r="79" spans="1:7" ht="15.75" customHeight="1" x14ac:dyDescent="0.25">
      <c r="A79" s="14">
        <f>IF(LEN('RNV 01 2024'!G79)&gt;0, 1, 0)</f>
        <v>1</v>
      </c>
      <c r="B79" s="14">
        <f>IF('RNV 01 2024'!J79="En tiempo",1,0)</f>
        <v>0</v>
      </c>
      <c r="C79" s="14">
        <f t="shared" si="0"/>
        <v>0.5</v>
      </c>
      <c r="D79" s="14">
        <f>IF('RNV 01 2024'!G79="Acepta", 1, IF('RNV 01 2024'!G79="Rechaza", 0.5, IF(ISBLANK('RNV 01 2024'!G79), 0, )))</f>
        <v>1</v>
      </c>
      <c r="E79" s="14">
        <f>IF('RNV 01 2024'!I79="Se señala",1,0)</f>
        <v>1</v>
      </c>
      <c r="F79" s="14">
        <f t="shared" si="1"/>
        <v>1</v>
      </c>
      <c r="G79" s="14" t="str">
        <f>IF('RNV 01 2024'!L79="Implementadas", 1, IF('RNV 01 2024'!L79="Parcialmente implementadas", 0.5, IF('RNV 01 2024'!L79="No implementadas", 0,"0" )))</f>
        <v>0</v>
      </c>
    </row>
    <row r="80" spans="1:7" ht="15.75" customHeight="1" x14ac:dyDescent="0.25">
      <c r="A80" s="14">
        <f>IF(LEN('RNV 01 2024'!G80)&gt;0, 1, 0)</f>
        <v>0</v>
      </c>
      <c r="B80" s="14">
        <f>IF('RNV 01 2024'!J80="En tiempo",1,0)</f>
        <v>0</v>
      </c>
      <c r="C80" s="14">
        <f t="shared" si="0"/>
        <v>0</v>
      </c>
      <c r="D80" s="14">
        <f>IF('RNV 01 2024'!G80="Acepta", 1, IF('RNV 01 2024'!G80="Rechaza", 0.5, IF(ISBLANK('RNV 01 2024'!G80), 0, )))</f>
        <v>0</v>
      </c>
      <c r="E80" s="14">
        <f>IF('RNV 01 2024'!I80="Se señala",1,0)</f>
        <v>0</v>
      </c>
      <c r="F80" s="14">
        <f t="shared" si="1"/>
        <v>0</v>
      </c>
      <c r="G80" s="14" t="str">
        <f>IF('RNV 01 2024'!L80="Implementadas", 1, IF('RNV 01 2024'!L80="Parcialmente implementadas", 0.5, IF('RNV 01 2024'!L80="No implementadas", 0,"0" )))</f>
        <v>0</v>
      </c>
    </row>
    <row r="81" spans="1:7" ht="15.75" customHeight="1" x14ac:dyDescent="0.25">
      <c r="A81" s="14">
        <f>IF(LEN('RNV 01 2024'!G81)&gt;0, 1, 0)</f>
        <v>1</v>
      </c>
      <c r="B81" s="14">
        <f>IF('RNV 01 2024'!J81="En tiempo",1,0)</f>
        <v>1</v>
      </c>
      <c r="C81" s="14">
        <f t="shared" si="0"/>
        <v>1</v>
      </c>
      <c r="D81" s="14">
        <f>IF('RNV 01 2024'!G81="Acepta", 1, IF('RNV 01 2024'!G81="Rechaza", 0.5, IF(ISBLANK('RNV 01 2024'!G81), 0, )))</f>
        <v>1</v>
      </c>
      <c r="E81" s="14">
        <f>IF('RNV 01 2024'!I81="Se señala",1,0)</f>
        <v>1</v>
      </c>
      <c r="F81" s="14">
        <f t="shared" si="1"/>
        <v>1</v>
      </c>
      <c r="G81" s="14">
        <f>IF('RNV 01 2024'!L81="Implementadas", 1, IF('RNV 01 2024'!L81="Parcialmente implementadas", 0.5, IF('RNV 01 2024'!L81="No implementadas", 0,"0" )))</f>
        <v>0.5</v>
      </c>
    </row>
    <row r="82" spans="1:7" ht="15.75" customHeight="1" x14ac:dyDescent="0.25">
      <c r="A82" s="14">
        <f>IF(LEN('RNV 01 2024'!G82)&gt;0, 1, 0)</f>
        <v>1</v>
      </c>
      <c r="B82" s="14">
        <f>IF('RNV 01 2024'!J82="En tiempo",1,0)</f>
        <v>1</v>
      </c>
      <c r="C82" s="14">
        <f t="shared" si="0"/>
        <v>1</v>
      </c>
      <c r="D82" s="14">
        <f>IF('RNV 01 2024'!G82="Acepta", 1, IF('RNV 01 2024'!G82="Rechaza", 0.5, IF(ISBLANK('RNV 01 2024'!G82), 0, )))</f>
        <v>1</v>
      </c>
      <c r="E82" s="14">
        <f>IF('RNV 01 2024'!I82="Se señala",1,0)</f>
        <v>1</v>
      </c>
      <c r="F82" s="14">
        <f t="shared" si="1"/>
        <v>1</v>
      </c>
      <c r="G82" s="14">
        <f>IF('RNV 01 2024'!L82="Implementadas", 1, IF('RNV 01 2024'!L82="Parcialmente implementadas", 0.5, IF('RNV 01 2024'!L82="No implementadas", 0,"0" )))</f>
        <v>1</v>
      </c>
    </row>
    <row r="83" spans="1:7" ht="15.75" customHeight="1" x14ac:dyDescent="0.25">
      <c r="A83" s="14">
        <f>IF(LEN('RNV 01 2024'!G83)&gt;0, 1, 0)</f>
        <v>0</v>
      </c>
      <c r="B83" s="14">
        <f>IF('RNV 01 2024'!J83="En tiempo",1,0)</f>
        <v>0</v>
      </c>
      <c r="C83" s="14">
        <f t="shared" si="0"/>
        <v>0</v>
      </c>
      <c r="D83" s="14">
        <f>IF('RNV 01 2024'!G83="Acepta", 1, IF('RNV 01 2024'!G83="Rechaza", 0.5, IF(ISBLANK('RNV 01 2024'!G83), 0, )))</f>
        <v>0</v>
      </c>
      <c r="E83" s="14">
        <f>IF('RNV 01 2024'!I83="Se señala",1,0)</f>
        <v>0</v>
      </c>
      <c r="F83" s="14">
        <f t="shared" si="1"/>
        <v>0</v>
      </c>
      <c r="G83" s="14" t="str">
        <f>IF('RNV 01 2024'!L83="Implementadas", 1, IF('RNV 01 2024'!L83="Parcialmente implementadas", 0.5, IF('RNV 01 2024'!L83="No implementadas", 0,"0" )))</f>
        <v>0</v>
      </c>
    </row>
    <row r="84" spans="1:7" ht="15.75" customHeight="1" x14ac:dyDescent="0.25">
      <c r="A84" s="14">
        <f>IF(LEN('RNV 01 2024'!G84)&gt;0, 1, 0)</f>
        <v>1</v>
      </c>
      <c r="B84" s="14">
        <f>IF('RNV 01 2024'!J84="En tiempo",1,0)</f>
        <v>0</v>
      </c>
      <c r="C84" s="14">
        <f t="shared" si="0"/>
        <v>0.5</v>
      </c>
      <c r="D84" s="14">
        <f>IF('RNV 01 2024'!G84="Acepta", 1, IF('RNV 01 2024'!G84="Rechaza", 0.5, IF(ISBLANK('RNV 01 2024'!G84), 0, )))</f>
        <v>1</v>
      </c>
      <c r="E84" s="14">
        <f>IF('RNV 01 2024'!I84="Se señala",1,0)</f>
        <v>1</v>
      </c>
      <c r="F84" s="14">
        <f t="shared" si="1"/>
        <v>1</v>
      </c>
      <c r="G84" s="14">
        <f>IF('RNV 01 2024'!L84="Implementadas", 1, IF('RNV 01 2024'!L84="Parcialmente implementadas", 0.5, IF('RNV 01 2024'!L84="No implementadas", 0,"0" )))</f>
        <v>1</v>
      </c>
    </row>
    <row r="85" spans="1:7" ht="15.75" customHeight="1" x14ac:dyDescent="0.25">
      <c r="A85" s="14">
        <f>IF(LEN('RNV 01 2024'!G85)&gt;0, 1, 0)</f>
        <v>0</v>
      </c>
      <c r="B85" s="14">
        <f>IF('RNV 01 2024'!J85="En tiempo",1,0)</f>
        <v>0</v>
      </c>
      <c r="C85" s="14">
        <f t="shared" si="0"/>
        <v>0</v>
      </c>
      <c r="D85" s="14">
        <f>IF('RNV 01 2024'!G85="Acepta", 1, IF('RNV 01 2024'!G85="Rechaza", 0.5, IF(ISBLANK('RNV 01 2024'!G85), 0, )))</f>
        <v>0</v>
      </c>
      <c r="E85" s="14">
        <f>IF('RNV 01 2024'!I85="Se señala",1,0)</f>
        <v>0</v>
      </c>
      <c r="F85" s="14">
        <f t="shared" si="1"/>
        <v>0</v>
      </c>
      <c r="G85" s="14" t="str">
        <f>IF('RNV 01 2024'!L85="Implementadas", 1, IF('RNV 01 2024'!L85="Parcialmente implementadas", 0.5, IF('RNV 01 2024'!L85="No implementadas", 0,"0" )))</f>
        <v>0</v>
      </c>
    </row>
    <row r="86" spans="1:7" ht="15.75" customHeight="1" x14ac:dyDescent="0.25">
      <c r="A86" s="14">
        <f>IF(LEN('RNV 01 2024'!G86)&gt;0, 1, 0)</f>
        <v>1</v>
      </c>
      <c r="B86" s="14">
        <f>IF('RNV 01 2024'!J86="En tiempo",1,0)</f>
        <v>0</v>
      </c>
      <c r="C86" s="14">
        <f t="shared" si="0"/>
        <v>0.5</v>
      </c>
      <c r="D86" s="14">
        <f>IF('RNV 01 2024'!G86="Acepta", 1, IF('RNV 01 2024'!G86="Rechaza", 0.5, IF(ISBLANK('RNV 01 2024'!G86), 0, )))</f>
        <v>1</v>
      </c>
      <c r="E86" s="14">
        <f>IF('RNV 01 2024'!I86="Se señala",1,0)</f>
        <v>1</v>
      </c>
      <c r="F86" s="14">
        <f t="shared" si="1"/>
        <v>1</v>
      </c>
      <c r="G86" s="14">
        <f>IF('RNV 01 2024'!L86="Implementadas", 1, IF('RNV 01 2024'!L86="Parcialmente implementadas", 0.5, IF('RNV 01 2024'!L86="No implementadas", 0,"0" )))</f>
        <v>0.5</v>
      </c>
    </row>
    <row r="87" spans="1:7" ht="15.75" customHeight="1" x14ac:dyDescent="0.25">
      <c r="A87" s="14">
        <f>IF(LEN('RNV 01 2024'!G87)&gt;0, 1, 0)</f>
        <v>1</v>
      </c>
      <c r="B87" s="14">
        <f>IF('RNV 01 2024'!J87="En tiempo",1,0)</f>
        <v>1</v>
      </c>
      <c r="C87" s="14">
        <f t="shared" si="0"/>
        <v>1</v>
      </c>
      <c r="D87" s="14">
        <f>IF('RNV 01 2024'!G87="Acepta", 1, IF('RNV 01 2024'!G87="Rechaza", 0.5, IF(ISBLANK('RNV 01 2024'!G87), 0, )))</f>
        <v>1</v>
      </c>
      <c r="E87" s="14">
        <f>IF('RNV 01 2024'!I87="Se señala",1,0)</f>
        <v>1</v>
      </c>
      <c r="F87" s="14">
        <f t="shared" si="1"/>
        <v>1</v>
      </c>
      <c r="G87" s="14" t="str">
        <f>IF('RNV 01 2024'!L87="Implementadas", 1, IF('RNV 01 2024'!L87="Parcialmente implementadas", 0.5, IF('RNV 01 2024'!L87="No implementadas", 0,"0" )))</f>
        <v>0</v>
      </c>
    </row>
    <row r="88" spans="1:7" ht="15.75" customHeight="1" x14ac:dyDescent="0.25">
      <c r="A88" s="14">
        <f>IF(LEN('RNV 01 2024'!G88)&gt;0, 1, 0)</f>
        <v>1</v>
      </c>
      <c r="B88" s="14">
        <f>IF('RNV 01 2024'!J88="En tiempo",1,0)</f>
        <v>0</v>
      </c>
      <c r="C88" s="14">
        <f t="shared" si="0"/>
        <v>0.5</v>
      </c>
      <c r="D88" s="14">
        <f>IF('RNV 01 2024'!G88="Acepta", 1, IF('RNV 01 2024'!G88="Rechaza", 0.5, IF(ISBLANK('RNV 01 2024'!G88), 0, )))</f>
        <v>1</v>
      </c>
      <c r="E88" s="14">
        <f>IF('RNV 01 2024'!I88="Se señala",1,0)</f>
        <v>1</v>
      </c>
      <c r="F88" s="14">
        <f t="shared" si="1"/>
        <v>1</v>
      </c>
      <c r="G88" s="14">
        <f>IF('RNV 01 2024'!L88="Implementadas", 1, IF('RNV 01 2024'!L88="Parcialmente implementadas", 0.5, IF('RNV 01 2024'!L88="No implementadas", 0,"0" )))</f>
        <v>1</v>
      </c>
    </row>
    <row r="89" spans="1:7" ht="15.75" customHeight="1" x14ac:dyDescent="0.25">
      <c r="A89" s="14">
        <f>IF(LEN('RNV 01 2024'!G89)&gt;0, 1, 0)</f>
        <v>1</v>
      </c>
      <c r="B89" s="14">
        <f>IF('RNV 01 2024'!J89="En tiempo",1,0)</f>
        <v>1</v>
      </c>
      <c r="C89" s="14">
        <f t="shared" si="0"/>
        <v>1</v>
      </c>
      <c r="D89" s="14">
        <f>IF('RNV 01 2024'!G89="Acepta", 1, IF('RNV 01 2024'!G89="Rechaza", 0.5, IF(ISBLANK('RNV 01 2024'!G89), 0, )))</f>
        <v>1</v>
      </c>
      <c r="E89" s="14">
        <f>IF('RNV 01 2024'!I89="Se señala",1,0)</f>
        <v>1</v>
      </c>
      <c r="F89" s="14">
        <f t="shared" si="1"/>
        <v>1</v>
      </c>
      <c r="G89" s="14">
        <f>IF('RNV 01 2024'!L89="Implementadas", 1, IF('RNV 01 2024'!L89="Parcialmente implementadas", 0.5, IF('RNV 01 2024'!L89="No implementadas", 0,"0" )))</f>
        <v>1</v>
      </c>
    </row>
    <row r="90" spans="1:7" ht="15.75" customHeight="1" x14ac:dyDescent="0.25">
      <c r="A90" s="14">
        <f>IF(LEN('RNV 01 2024'!G90)&gt;0, 1, 0)</f>
        <v>1</v>
      </c>
      <c r="B90" s="14">
        <f>IF('RNV 01 2024'!J90="En tiempo",1,0)</f>
        <v>1</v>
      </c>
      <c r="C90" s="14">
        <f t="shared" si="0"/>
        <v>1</v>
      </c>
      <c r="D90" s="14">
        <f>IF('RNV 01 2024'!G90="Acepta", 1, IF('RNV 01 2024'!G90="Rechaza", 0.5, IF(ISBLANK('RNV 01 2024'!G90), 0, )))</f>
        <v>1</v>
      </c>
      <c r="E90" s="14">
        <f>IF('RNV 01 2024'!I90="Se señala",1,0)</f>
        <v>1</v>
      </c>
      <c r="F90" s="14">
        <f t="shared" si="1"/>
        <v>1</v>
      </c>
      <c r="G90" s="14">
        <f>IF('RNV 01 2024'!L90="Implementadas", 1, IF('RNV 01 2024'!L90="Parcialmente implementadas", 0.5, IF('RNV 01 2024'!L90="No implementadas", 0,"0" )))</f>
        <v>1</v>
      </c>
    </row>
    <row r="91" spans="1:7" ht="15.75" customHeight="1" x14ac:dyDescent="0.25">
      <c r="A91" s="14">
        <f>IF(LEN('RNV 01 2024'!G91)&gt;0, 1, 0)</f>
        <v>1</v>
      </c>
      <c r="B91" s="14">
        <f>IF('RNV 01 2024'!J91="En tiempo",1,0)</f>
        <v>0</v>
      </c>
      <c r="C91" s="14">
        <f t="shared" si="0"/>
        <v>0.5</v>
      </c>
      <c r="D91" s="14">
        <f>IF('RNV 01 2024'!G91="Acepta", 1, IF('RNV 01 2024'!G91="Rechaza", 0.5, IF(ISBLANK('RNV 01 2024'!G91), 0, )))</f>
        <v>1</v>
      </c>
      <c r="E91" s="14">
        <f>IF('RNV 01 2024'!I91="Se señala",1,0)</f>
        <v>1</v>
      </c>
      <c r="F91" s="14">
        <f t="shared" si="1"/>
        <v>1</v>
      </c>
      <c r="G91" s="14">
        <f>IF('RNV 01 2024'!L91="Implementadas", 1, IF('RNV 01 2024'!L91="Parcialmente implementadas", 0.5, IF('RNV 01 2024'!L91="No implementadas", 0,"0" )))</f>
        <v>1</v>
      </c>
    </row>
    <row r="92" spans="1:7" ht="15.75" customHeight="1" x14ac:dyDescent="0.25">
      <c r="A92" s="14">
        <f>IF(LEN('RNV 01 2024'!G92)&gt;0, 1, 0)</f>
        <v>1</v>
      </c>
      <c r="B92" s="14">
        <f>IF('RNV 01 2024'!J92="En tiempo",1,0)</f>
        <v>1</v>
      </c>
      <c r="C92" s="14">
        <f t="shared" si="0"/>
        <v>1</v>
      </c>
      <c r="D92" s="14">
        <f>IF('RNV 01 2024'!G92="Acepta", 1, IF('RNV 01 2024'!G92="Rechaza", 0.5, IF(ISBLANK('RNV 01 2024'!G92), 0, )))</f>
        <v>1</v>
      </c>
      <c r="E92" s="14">
        <f>IF('RNV 01 2024'!I92="Se señala",1,0)</f>
        <v>1</v>
      </c>
      <c r="F92" s="14">
        <f t="shared" si="1"/>
        <v>1</v>
      </c>
      <c r="G92" s="14">
        <f>IF('RNV 01 2024'!L92="Implementadas", 1, IF('RNV 01 2024'!L92="Parcialmente implementadas", 0.5, IF('RNV 01 2024'!L92="No implementadas", 0,"0" )))</f>
        <v>1</v>
      </c>
    </row>
    <row r="93" spans="1:7" ht="15.75" customHeight="1" x14ac:dyDescent="0.25">
      <c r="A93" s="14">
        <f>IF(LEN('RNV 01 2024'!G93)&gt;0, 1, 0)</f>
        <v>0</v>
      </c>
      <c r="B93" s="14">
        <f>IF('RNV 01 2024'!J93="En tiempo",1,0)</f>
        <v>0</v>
      </c>
      <c r="C93" s="14">
        <f t="shared" si="0"/>
        <v>0</v>
      </c>
      <c r="D93" s="14">
        <f>IF('RNV 01 2024'!G93="Acepta", 1, IF('RNV 01 2024'!G93="Rechaza", 0.5, IF(ISBLANK('RNV 01 2024'!G93), 0, )))</f>
        <v>0</v>
      </c>
      <c r="E93" s="14">
        <f>IF('RNV 01 2024'!I93="Se señala",1,0)</f>
        <v>0</v>
      </c>
      <c r="F93" s="14">
        <f t="shared" si="1"/>
        <v>0</v>
      </c>
      <c r="G93" s="14" t="str">
        <f>IF('RNV 01 2024'!L93="Implementadas", 1, IF('RNV 01 2024'!L93="Parcialmente implementadas", 0.5, IF('RNV 01 2024'!L93="No implementadas", 0,"0" )))</f>
        <v>0</v>
      </c>
    </row>
    <row r="94" spans="1:7" ht="15.75" customHeight="1" x14ac:dyDescent="0.25">
      <c r="A94" s="14">
        <f>IF(LEN('RNV 01 2024'!G94)&gt;0, 1, 0)</f>
        <v>0</v>
      </c>
      <c r="B94" s="14">
        <f>IF('RNV 01 2024'!J94="En tiempo",1,0)</f>
        <v>0</v>
      </c>
      <c r="C94" s="14">
        <f t="shared" si="0"/>
        <v>0</v>
      </c>
      <c r="D94" s="14">
        <f>IF('RNV 01 2024'!G94="Acepta", 1, IF('RNV 01 2024'!G94="Rechaza", 0.5, IF(ISBLANK('RNV 01 2024'!G94), 0, )))</f>
        <v>0</v>
      </c>
      <c r="E94" s="14">
        <f>IF('RNV 01 2024'!I94="Se señala",1,0)</f>
        <v>0</v>
      </c>
      <c r="F94" s="14">
        <f t="shared" si="1"/>
        <v>0</v>
      </c>
      <c r="G94" s="14" t="str">
        <f>IF('RNV 01 2024'!L94="Implementadas", 1, IF('RNV 01 2024'!L94="Parcialmente implementadas", 0.5, IF('RNV 01 2024'!L94="No implementadas", 0,"0" )))</f>
        <v>0</v>
      </c>
    </row>
    <row r="95" spans="1:7" ht="15.75" customHeight="1" x14ac:dyDescent="0.25">
      <c r="A95" s="14">
        <f>IF(LEN('RNV 01 2024'!G95)&gt;0, 1, 0)</f>
        <v>0</v>
      </c>
      <c r="B95" s="14">
        <f>IF('RNV 01 2024'!J95="En tiempo",1,0)</f>
        <v>0</v>
      </c>
      <c r="C95" s="14">
        <f t="shared" si="0"/>
        <v>0</v>
      </c>
      <c r="D95" s="14">
        <f>IF('RNV 01 2024'!G95="Acepta", 1, IF('RNV 01 2024'!G95="Rechaza", 0.5, IF(ISBLANK('RNV 01 2024'!G95), 0, )))</f>
        <v>0</v>
      </c>
      <c r="E95" s="14">
        <f>IF('RNV 01 2024'!I95="Se señala",1,0)</f>
        <v>0</v>
      </c>
      <c r="F95" s="14">
        <f t="shared" si="1"/>
        <v>0</v>
      </c>
      <c r="G95" s="14" t="str">
        <f>IF('RNV 01 2024'!L95="Implementadas", 1, IF('RNV 01 2024'!L95="Parcialmente implementadas", 0.5, IF('RNV 01 2024'!L95="No implementadas", 0,"0" )))</f>
        <v>0</v>
      </c>
    </row>
    <row r="96" spans="1:7" ht="15.75" customHeight="1" x14ac:dyDescent="0.25">
      <c r="A96" s="14">
        <f>IF(LEN('RNV 01 2024'!G96)&gt;0, 1, 0)</f>
        <v>0</v>
      </c>
      <c r="B96" s="14">
        <f>IF('RNV 01 2024'!J96="En tiempo",1,0)</f>
        <v>0</v>
      </c>
      <c r="C96" s="14">
        <f t="shared" si="0"/>
        <v>0</v>
      </c>
      <c r="D96" s="14">
        <f>IF('RNV 01 2024'!G96="Acepta", 1, IF('RNV 01 2024'!G96="Rechaza", 0.5, IF(ISBLANK('RNV 01 2024'!G96), 0, )))</f>
        <v>0</v>
      </c>
      <c r="E96" s="14">
        <f>IF('RNV 01 2024'!I96="Se señala",1,0)</f>
        <v>0</v>
      </c>
      <c r="F96" s="14">
        <f t="shared" si="1"/>
        <v>0</v>
      </c>
      <c r="G96" s="14" t="str">
        <f>IF('RNV 01 2024'!L96="Implementadas", 1, IF('RNV 01 2024'!L96="Parcialmente implementadas", 0.5, IF('RNV 01 2024'!L96="No implementadas", 0,"0" )))</f>
        <v>0</v>
      </c>
    </row>
    <row r="97" spans="1:7" ht="15.75" customHeight="1" x14ac:dyDescent="0.25">
      <c r="A97" s="14">
        <f>IF(LEN('RNV 01 2024'!G97)&gt;0, 1, 0)</f>
        <v>0</v>
      </c>
      <c r="B97" s="14">
        <f>IF('RNV 01 2024'!J97="En tiempo",1,0)</f>
        <v>0</v>
      </c>
      <c r="C97" s="14">
        <f t="shared" si="0"/>
        <v>0</v>
      </c>
      <c r="D97" s="14">
        <f>IF('RNV 01 2024'!G97="Acepta", 1, IF('RNV 01 2024'!G97="Rechaza", 0.5, IF(ISBLANK('RNV 01 2024'!G97), 0, )))</f>
        <v>0</v>
      </c>
      <c r="E97" s="14">
        <f>IF('RNV 01 2024'!I97="Se señala",1,0)</f>
        <v>0</v>
      </c>
      <c r="F97" s="14">
        <f t="shared" si="1"/>
        <v>0</v>
      </c>
      <c r="G97" s="14" t="str">
        <f>IF('RNV 01 2024'!L97="Implementadas", 1, IF('RNV 01 2024'!L97="Parcialmente implementadas", 0.5, IF('RNV 01 2024'!L97="No implementadas", 0,"0" )))</f>
        <v>0</v>
      </c>
    </row>
    <row r="98" spans="1:7" ht="15.75" customHeight="1" x14ac:dyDescent="0.25">
      <c r="A98" s="14">
        <f>IF(LEN('RNV 01 2024'!G98)&gt;0, 1, 0)</f>
        <v>0</v>
      </c>
      <c r="B98" s="14">
        <f>IF('RNV 01 2024'!J98="En tiempo",1,0)</f>
        <v>0</v>
      </c>
      <c r="C98" s="14">
        <f t="shared" si="0"/>
        <v>0</v>
      </c>
      <c r="D98" s="14">
        <f>IF('RNV 01 2024'!G98="Acepta", 1, IF('RNV 01 2024'!G98="Rechaza", 0.5, IF(ISBLANK('RNV 01 2024'!G98), 0, )))</f>
        <v>0</v>
      </c>
      <c r="E98" s="14">
        <f>IF('RNV 01 2024'!I98="Se señala",1,0)</f>
        <v>0</v>
      </c>
      <c r="F98" s="14">
        <f t="shared" si="1"/>
        <v>0</v>
      </c>
      <c r="G98" s="14" t="str">
        <f>IF('RNV 01 2024'!L98="Implementadas", 1, IF('RNV 01 2024'!L98="Parcialmente implementadas", 0.5, IF('RNV 01 2024'!L98="No implementadas", 0,"0" )))</f>
        <v>0</v>
      </c>
    </row>
    <row r="99" spans="1:7" ht="15.75" customHeight="1" x14ac:dyDescent="0.25">
      <c r="A99" s="14">
        <f>IF(LEN('RNV 01 2024'!G99)&gt;0, 1, 0)</f>
        <v>0</v>
      </c>
      <c r="B99" s="14">
        <f>IF('RNV 01 2024'!J99="En tiempo",1,0)</f>
        <v>0</v>
      </c>
      <c r="C99" s="14">
        <f t="shared" si="0"/>
        <v>0</v>
      </c>
      <c r="D99" s="14">
        <f>IF('RNV 01 2024'!G99="Acepta", 1, IF('RNV 01 2024'!G99="Rechaza", 0.5, IF(ISBLANK('RNV 01 2024'!G99), 0, )))</f>
        <v>0</v>
      </c>
      <c r="E99" s="14">
        <f>IF('RNV 01 2024'!I99="Se señala",1,0)</f>
        <v>0</v>
      </c>
      <c r="F99" s="14">
        <f t="shared" si="1"/>
        <v>0</v>
      </c>
      <c r="G99" s="14" t="str">
        <f>IF('RNV 01 2024'!L99="Implementadas", 1, IF('RNV 01 2024'!L99="Parcialmente implementadas", 0.5, IF('RNV 01 2024'!L99="No implementadas", 0,"0" )))</f>
        <v>0</v>
      </c>
    </row>
    <row r="100" spans="1:7" ht="15.75" customHeight="1" x14ac:dyDescent="0.25">
      <c r="A100" s="14">
        <f>IF(LEN('RNV 01 2024'!G100)&gt;0, 1, 0)</f>
        <v>0</v>
      </c>
      <c r="B100" s="14">
        <f>IF('RNV 01 2024'!J100="En tiempo",1,0)</f>
        <v>0</v>
      </c>
      <c r="C100" s="14">
        <f t="shared" si="0"/>
        <v>0</v>
      </c>
      <c r="D100" s="14">
        <f>IF('RNV 01 2024'!G100="Acepta", 1, IF('RNV 01 2024'!G100="Rechaza", 0.5, IF(ISBLANK('RNV 01 2024'!G100), 0, )))</f>
        <v>0</v>
      </c>
      <c r="E100" s="14">
        <f>IF('RNV 01 2024'!I100="Se señala",1,0)</f>
        <v>0</v>
      </c>
      <c r="F100" s="14">
        <f t="shared" si="1"/>
        <v>0</v>
      </c>
      <c r="G100" s="14" t="str">
        <f>IF('RNV 01 2024'!L100="Implementadas", 1, IF('RNV 01 2024'!L100="Parcialmente implementadas", 0.5, IF('RNV 01 2024'!L100="No implementadas", 0,"0" )))</f>
        <v>0</v>
      </c>
    </row>
    <row r="101" spans="1:7" ht="15.75" customHeight="1" x14ac:dyDescent="0.25">
      <c r="A101" s="14">
        <f>IF(LEN('RNV 01 2024'!G101)&gt;0, 1, 0)</f>
        <v>1</v>
      </c>
      <c r="B101" s="14">
        <f>IF('RNV 01 2024'!J101="En tiempo",1,0)</f>
        <v>1</v>
      </c>
      <c r="C101" s="14">
        <f t="shared" si="0"/>
        <v>1</v>
      </c>
      <c r="D101" s="14">
        <f>IF('RNV 01 2024'!G101="Acepta", 1, IF('RNV 01 2024'!G101="Rechaza", 0.5, IF(ISBLANK('RNV 01 2024'!G101), 0, )))</f>
        <v>1</v>
      </c>
      <c r="E101" s="14">
        <f>IF('RNV 01 2024'!I101="Se señala",1,0)</f>
        <v>0</v>
      </c>
      <c r="F101" s="14">
        <f t="shared" si="1"/>
        <v>0.5</v>
      </c>
      <c r="G101" s="14" t="str">
        <f>IF('RNV 01 2024'!L101="Implementadas", 1, IF('RNV 01 2024'!L101="Parcialmente implementadas", 0.5, IF('RNV 01 2024'!L101="No implementadas", 0,"0" )))</f>
        <v>0</v>
      </c>
    </row>
    <row r="102" spans="1:7" ht="15.75" customHeight="1" x14ac:dyDescent="0.25">
      <c r="A102" s="14">
        <f>IF(LEN('RNV 01 2024'!G102)&gt;0, 1, 0)</f>
        <v>1</v>
      </c>
      <c r="B102" s="14">
        <f>IF('RNV 01 2024'!J102="En tiempo",1,0)</f>
        <v>0</v>
      </c>
      <c r="C102" s="14">
        <f t="shared" si="0"/>
        <v>0.5</v>
      </c>
      <c r="D102" s="14">
        <f>IF('RNV 01 2024'!G102="Acepta", 1, IF('RNV 01 2024'!G102="Rechaza", 0.5, IF(ISBLANK('RNV 01 2024'!G102), 0, )))</f>
        <v>1</v>
      </c>
      <c r="E102" s="14">
        <f>IF('RNV 01 2024'!I102="Se señala",1,0)</f>
        <v>1</v>
      </c>
      <c r="F102" s="14">
        <f t="shared" si="1"/>
        <v>1</v>
      </c>
      <c r="G102" s="14">
        <f>IF('RNV 01 2024'!L102="Implementadas", 1, IF('RNV 01 2024'!L102="Parcialmente implementadas", 0.5, IF('RNV 01 2024'!L102="No implementadas", 0,"0" )))</f>
        <v>0</v>
      </c>
    </row>
    <row r="103" spans="1:7" ht="15.75" customHeight="1" x14ac:dyDescent="0.25">
      <c r="A103" s="14">
        <f>IF(LEN('RNV 01 2024'!G103)&gt;0, 1, 0)</f>
        <v>0</v>
      </c>
      <c r="B103" s="14">
        <f>IF('RNV 01 2024'!J103="En tiempo",1,0)</f>
        <v>0</v>
      </c>
      <c r="C103" s="14">
        <f t="shared" si="0"/>
        <v>0</v>
      </c>
      <c r="D103" s="14">
        <f>IF('RNV 01 2024'!G103="Acepta", 1, IF('RNV 01 2024'!G103="Rechaza", 0.5, IF(ISBLANK('RNV 01 2024'!G103), 0, )))</f>
        <v>0</v>
      </c>
      <c r="E103" s="14">
        <f>IF('RNV 01 2024'!I103="Se señala",1,0)</f>
        <v>0</v>
      </c>
      <c r="F103" s="14">
        <f t="shared" si="1"/>
        <v>0</v>
      </c>
      <c r="G103" s="14" t="str">
        <f>IF('RNV 01 2024'!L103="Implementadas", 1, IF('RNV 01 2024'!L103="Parcialmente implementadas", 0.5, IF('RNV 01 2024'!L103="No implementadas", 0,"0" )))</f>
        <v>0</v>
      </c>
    </row>
    <row r="104" spans="1:7" ht="15.75" customHeight="1" x14ac:dyDescent="0.25">
      <c r="A104" s="14">
        <f>IF(LEN('RNV 01 2024'!G104)&gt;0, 1, 0)</f>
        <v>0</v>
      </c>
      <c r="B104" s="14">
        <f>IF('RNV 01 2024'!J104="En tiempo",1,0)</f>
        <v>0</v>
      </c>
      <c r="C104" s="14">
        <f t="shared" si="0"/>
        <v>0</v>
      </c>
      <c r="D104" s="14">
        <f>IF('RNV 01 2024'!G104="Acepta", 1, IF('RNV 01 2024'!G104="Rechaza", 0.5, IF(ISBLANK('RNV 01 2024'!G104), 0, )))</f>
        <v>0</v>
      </c>
      <c r="E104" s="14">
        <f>IF('RNV 01 2024'!I104="Se señala",1,0)</f>
        <v>0</v>
      </c>
      <c r="F104" s="14">
        <f t="shared" si="1"/>
        <v>0</v>
      </c>
      <c r="G104" s="14" t="str">
        <f>IF('RNV 01 2024'!L104="Implementadas", 1, IF('RNV 01 2024'!L104="Parcialmente implementadas", 0.5, IF('RNV 01 2024'!L104="No implementadas", 0,"0" )))</f>
        <v>0</v>
      </c>
    </row>
    <row r="105" spans="1:7" ht="15.75" customHeight="1" x14ac:dyDescent="0.25">
      <c r="A105" s="14">
        <f>IF(LEN('RNV 01 2024'!G105)&gt;0, 1, 0)</f>
        <v>0</v>
      </c>
      <c r="B105" s="14">
        <f>IF('RNV 01 2024'!J105="En tiempo",1,0)</f>
        <v>0</v>
      </c>
      <c r="C105" s="14">
        <f t="shared" si="0"/>
        <v>0</v>
      </c>
      <c r="D105" s="14">
        <f>IF('RNV 01 2024'!G105="Acepta", 1, IF('RNV 01 2024'!G105="Rechaza", 0.5, IF(ISBLANK('RNV 01 2024'!G105), 0, )))</f>
        <v>0</v>
      </c>
      <c r="E105" s="14">
        <f>IF('RNV 01 2024'!I105="Se señala",1,0)</f>
        <v>0</v>
      </c>
      <c r="F105" s="14">
        <f t="shared" si="1"/>
        <v>0</v>
      </c>
      <c r="G105" s="14" t="str">
        <f>IF('RNV 01 2024'!L105="Implementadas", 1, IF('RNV 01 2024'!L105="Parcialmente implementadas", 0.5, IF('RNV 01 2024'!L105="No implementadas", 0,"0" )))</f>
        <v>0</v>
      </c>
    </row>
    <row r="106" spans="1:7" ht="15.75" customHeight="1" x14ac:dyDescent="0.25">
      <c r="A106" s="14">
        <f>IF(LEN('RNV 01 2024'!G106)&gt;0, 1, 0)</f>
        <v>0</v>
      </c>
      <c r="B106" s="14">
        <f>IF('RNV 01 2024'!J106="En tiempo",1,0)</f>
        <v>0</v>
      </c>
      <c r="C106" s="14">
        <f t="shared" si="0"/>
        <v>0</v>
      </c>
      <c r="D106" s="14">
        <f>IF('RNV 01 2024'!G106="Acepta", 1, IF('RNV 01 2024'!G106="Rechaza", 0.5, IF(ISBLANK('RNV 01 2024'!G106), 0, )))</f>
        <v>0</v>
      </c>
      <c r="E106" s="14">
        <f>IF('RNV 01 2024'!I106="Se señala",1,0)</f>
        <v>0</v>
      </c>
      <c r="F106" s="14">
        <f t="shared" si="1"/>
        <v>0</v>
      </c>
      <c r="G106" s="14" t="str">
        <f>IF('RNV 01 2024'!L106="Implementadas", 1, IF('RNV 01 2024'!L106="Parcialmente implementadas", 0.5, IF('RNV 01 2024'!L106="No implementadas", 0,"0" )))</f>
        <v>0</v>
      </c>
    </row>
    <row r="107" spans="1:7" ht="15.75" customHeight="1" x14ac:dyDescent="0.25">
      <c r="A107" s="14">
        <f>IF(LEN('RNV 01 2024'!G107)&gt;0, 1, 0)</f>
        <v>1</v>
      </c>
      <c r="B107" s="14">
        <f>IF('RNV 01 2024'!J107="En tiempo",1,0)</f>
        <v>1</v>
      </c>
      <c r="C107" s="14">
        <f t="shared" si="0"/>
        <v>1</v>
      </c>
      <c r="D107" s="14">
        <f>IF('RNV 01 2024'!G107="Acepta", 1, IF('RNV 01 2024'!G107="Rechaza", 0.5, IF(ISBLANK('RNV 01 2024'!G107), 0, )))</f>
        <v>1</v>
      </c>
      <c r="E107" s="14">
        <f>IF('RNV 01 2024'!I107="Se señala",1,0)</f>
        <v>1</v>
      </c>
      <c r="F107" s="14">
        <f t="shared" si="1"/>
        <v>1</v>
      </c>
      <c r="G107" s="14" t="str">
        <f>IF('RNV 01 2024'!L107="Implementadas", 1, IF('RNV 01 2024'!L107="Parcialmente implementadas", 0.5, IF('RNV 01 2024'!L107="No implementadas", 0,"0" )))</f>
        <v>0</v>
      </c>
    </row>
    <row r="108" spans="1:7" ht="15.75" customHeight="1" x14ac:dyDescent="0.25">
      <c r="A108" s="14">
        <f>IF(LEN('RNV 01 2024'!G108)&gt;0, 1, 0)</f>
        <v>1</v>
      </c>
      <c r="B108" s="14">
        <f>IF('RNV 01 2024'!J108="En tiempo",1,0)</f>
        <v>1</v>
      </c>
      <c r="C108" s="14">
        <f t="shared" si="0"/>
        <v>1</v>
      </c>
      <c r="D108" s="14">
        <f>IF('RNV 01 2024'!G108="Acepta", 1, IF('RNV 01 2024'!G108="Rechaza", 0.5, IF(ISBLANK('RNV 01 2024'!G108), 0, )))</f>
        <v>1</v>
      </c>
      <c r="E108" s="14">
        <f>IF('RNV 01 2024'!I108="Se señala",1,0)</f>
        <v>1</v>
      </c>
      <c r="F108" s="14">
        <f t="shared" si="1"/>
        <v>1</v>
      </c>
      <c r="G108" s="14" t="str">
        <f>IF('RNV 01 2024'!L108="Implementadas", 1, IF('RNV 01 2024'!L108="Parcialmente implementadas", 0.5, IF('RNV 01 2024'!L108="No implementadas", 0,"0" )))</f>
        <v>0</v>
      </c>
    </row>
    <row r="109" spans="1:7" ht="15.75" customHeight="1" x14ac:dyDescent="0.25">
      <c r="A109" s="14">
        <f>IF(LEN('RNV 01 2024'!G109)&gt;0, 1, 0)</f>
        <v>0</v>
      </c>
      <c r="B109" s="14">
        <f>IF('RNV 01 2024'!J109="En tiempo",1,0)</f>
        <v>0</v>
      </c>
      <c r="C109" s="14">
        <f t="shared" si="0"/>
        <v>0</v>
      </c>
      <c r="D109" s="14">
        <f>IF('RNV 01 2024'!G109="Acepta", 1, IF('RNV 01 2024'!G109="Rechaza", 0.5, IF(ISBLANK('RNV 01 2024'!G109), 0, )))</f>
        <v>0</v>
      </c>
      <c r="E109" s="14">
        <f>IF('RNV 01 2024'!I109="Se señala",1,0)</f>
        <v>0</v>
      </c>
      <c r="F109" s="14">
        <f t="shared" si="1"/>
        <v>0</v>
      </c>
      <c r="G109" s="14" t="str">
        <f>IF('RNV 01 2024'!L109="Implementadas", 1, IF('RNV 01 2024'!L109="Parcialmente implementadas", 0.5, IF('RNV 01 2024'!L109="No implementadas", 0,"0" )))</f>
        <v>0</v>
      </c>
    </row>
    <row r="110" spans="1:7" ht="15.75" customHeight="1" x14ac:dyDescent="0.25">
      <c r="A110" s="14">
        <f>IF(LEN('RNV 01 2024'!G110)&gt;0, 1, 0)</f>
        <v>1</v>
      </c>
      <c r="B110" s="14">
        <f>IF('RNV 01 2024'!J110="En tiempo",1,0)</f>
        <v>0</v>
      </c>
      <c r="C110" s="14">
        <f t="shared" si="0"/>
        <v>0.5</v>
      </c>
      <c r="D110" s="14">
        <f>IF('RNV 01 2024'!G110="Acepta", 1, IF('RNV 01 2024'!G110="Rechaza", 0.5, IF(ISBLANK('RNV 01 2024'!G110), 0, )))</f>
        <v>1</v>
      </c>
      <c r="E110" s="14">
        <f>IF('RNV 01 2024'!I110="Se señala",1,0)</f>
        <v>1</v>
      </c>
      <c r="F110" s="14">
        <f t="shared" si="1"/>
        <v>1</v>
      </c>
      <c r="G110" s="14" t="str">
        <f>IF('RNV 01 2024'!L110="Implementadas", 1, IF('RNV 01 2024'!L110="Parcialmente implementadas", 0.5, IF('RNV 01 2024'!L110="No implementadas", 0,"0" )))</f>
        <v>0</v>
      </c>
    </row>
    <row r="111" spans="1:7" ht="15.75" customHeight="1" x14ac:dyDescent="0.25">
      <c r="A111" s="14">
        <f>IF(LEN('RNV 01 2024'!G111)&gt;0, 1, 0)</f>
        <v>0</v>
      </c>
      <c r="B111" s="14">
        <f>IF('RNV 01 2024'!J111="En tiempo",1,0)</f>
        <v>0</v>
      </c>
      <c r="C111" s="14">
        <f t="shared" si="0"/>
        <v>0</v>
      </c>
      <c r="D111" s="14">
        <f>IF('RNV 01 2024'!G111="Acepta", 1, IF('RNV 01 2024'!G111="Rechaza", 0.5, IF(ISBLANK('RNV 01 2024'!G111), 0, )))</f>
        <v>0</v>
      </c>
      <c r="E111" s="14">
        <f>IF('RNV 01 2024'!I111="Se señala",1,0)</f>
        <v>0</v>
      </c>
      <c r="F111" s="14">
        <f t="shared" si="1"/>
        <v>0</v>
      </c>
      <c r="G111" s="14" t="str">
        <f>IF('RNV 01 2024'!L111="Implementadas", 1, IF('RNV 01 2024'!L111="Parcialmente implementadas", 0.5, IF('RNV 01 2024'!L111="No implementadas", 0,"0" )))</f>
        <v>0</v>
      </c>
    </row>
    <row r="112" spans="1:7" ht="15.75" customHeight="1" x14ac:dyDescent="0.25">
      <c r="A112" s="14">
        <f>IF(LEN('RNV 01 2024'!G112)&gt;0, 1, 0)</f>
        <v>0</v>
      </c>
      <c r="B112" s="14">
        <f>IF('RNV 01 2024'!J112="En tiempo",1,0)</f>
        <v>0</v>
      </c>
      <c r="C112" s="14">
        <f t="shared" si="0"/>
        <v>0</v>
      </c>
      <c r="D112" s="14">
        <f>IF('RNV 01 2024'!G112="Acepta", 1, IF('RNV 01 2024'!G112="Rechaza", 0.5, IF(ISBLANK('RNV 01 2024'!G112), 0, )))</f>
        <v>0</v>
      </c>
      <c r="E112" s="14">
        <f>IF('RNV 01 2024'!I112="Se señala",1,0)</f>
        <v>0</v>
      </c>
      <c r="F112" s="14">
        <f t="shared" si="1"/>
        <v>0</v>
      </c>
      <c r="G112" s="14" t="str">
        <f>IF('RNV 01 2024'!L112="Implementadas", 1, IF('RNV 01 2024'!L112="Parcialmente implementadas", 0.5, IF('RNV 01 2024'!L112="No implementadas", 0,"0" )))</f>
        <v>0</v>
      </c>
    </row>
    <row r="113" spans="1:7" ht="15.75" customHeight="1" x14ac:dyDescent="0.25">
      <c r="A113" s="14">
        <f>IF(LEN('RNV 01 2024'!G113)&gt;0, 1, 0)</f>
        <v>0</v>
      </c>
      <c r="B113" s="14">
        <f>IF('RNV 01 2024'!J113="En tiempo",1,0)</f>
        <v>0</v>
      </c>
      <c r="C113" s="14">
        <f t="shared" si="0"/>
        <v>0</v>
      </c>
      <c r="D113" s="14">
        <f>IF('RNV 01 2024'!G113="Acepta", 1, IF('RNV 01 2024'!G113="Rechaza", 0.5, IF(ISBLANK('RNV 01 2024'!G113), 0, )))</f>
        <v>0</v>
      </c>
      <c r="E113" s="14">
        <f>IF('RNV 01 2024'!I113="Se señala",1,0)</f>
        <v>0</v>
      </c>
      <c r="F113" s="14">
        <f t="shared" si="1"/>
        <v>0</v>
      </c>
      <c r="G113" s="14" t="str">
        <f>IF('RNV 01 2024'!L113="Implementadas", 1, IF('RNV 01 2024'!L113="Parcialmente implementadas", 0.5, IF('RNV 01 2024'!L113="No implementadas", 0,"0" )))</f>
        <v>0</v>
      </c>
    </row>
    <row r="114" spans="1:7" ht="15.75" customHeight="1" x14ac:dyDescent="0.25">
      <c r="A114" s="14">
        <f>IF(LEN('RNV 01 2024'!G114)&gt;0, 1, 0)</f>
        <v>0</v>
      </c>
      <c r="B114" s="14">
        <f>IF('RNV 01 2024'!J114="En tiempo",1,0)</f>
        <v>0</v>
      </c>
      <c r="C114" s="14">
        <f t="shared" si="0"/>
        <v>0</v>
      </c>
      <c r="D114" s="14">
        <f>IF('RNV 01 2024'!G114="Acepta", 1, IF('RNV 01 2024'!G114="Rechaza", 0.5, IF(ISBLANK('RNV 01 2024'!G114), 0, )))</f>
        <v>0</v>
      </c>
      <c r="E114" s="14">
        <f>IF('RNV 01 2024'!I114="Se señala",1,0)</f>
        <v>0</v>
      </c>
      <c r="F114" s="14">
        <f t="shared" si="1"/>
        <v>0</v>
      </c>
      <c r="G114" s="14" t="str">
        <f>IF('RNV 01 2024'!L114="Implementadas", 1, IF('RNV 01 2024'!L114="Parcialmente implementadas", 0.5, IF('RNV 01 2024'!L114="No implementadas", 0,"0" )))</f>
        <v>0</v>
      </c>
    </row>
    <row r="115" spans="1:7" ht="15.75" customHeight="1" x14ac:dyDescent="0.25">
      <c r="A115" s="14">
        <f>IF(LEN('RNV 01 2024'!G115)&gt;0, 1, 0)</f>
        <v>0</v>
      </c>
      <c r="B115" s="14">
        <f>IF('RNV 01 2024'!J115="En tiempo",1,0)</f>
        <v>0</v>
      </c>
      <c r="C115" s="14">
        <f t="shared" si="0"/>
        <v>0</v>
      </c>
      <c r="D115" s="14">
        <f>IF('RNV 01 2024'!G115="Acepta", 1, IF('RNV 01 2024'!G115="Rechaza", 0.5, IF(ISBLANK('RNV 01 2024'!G115), 0, )))</f>
        <v>0</v>
      </c>
      <c r="E115" s="14">
        <f>IF('RNV 01 2024'!I115="Se señala",1,0)</f>
        <v>0</v>
      </c>
      <c r="F115" s="14">
        <f t="shared" si="1"/>
        <v>0</v>
      </c>
      <c r="G115" s="14" t="str">
        <f>IF('RNV 01 2024'!L115="Implementadas", 1, IF('RNV 01 2024'!L115="Parcialmente implementadas", 0.5, IF('RNV 01 2024'!L115="No implementadas", 0,"0" )))</f>
        <v>0</v>
      </c>
    </row>
    <row r="116" spans="1:7" ht="15.75" customHeight="1" x14ac:dyDescent="0.25">
      <c r="A116" s="14">
        <f>IF(LEN('RNV 01 2024'!G116)&gt;0, 1, 0)</f>
        <v>0</v>
      </c>
      <c r="B116" s="14">
        <f>IF('RNV 01 2024'!J116="En tiempo",1,0)</f>
        <v>0</v>
      </c>
      <c r="C116" s="14">
        <f t="shared" si="0"/>
        <v>0</v>
      </c>
      <c r="D116" s="14">
        <f>IF('RNV 01 2024'!G116="Acepta", 1, IF('RNV 01 2024'!G116="Rechaza", 0.5, IF(ISBLANK('RNV 01 2024'!G116), 0, )))</f>
        <v>0</v>
      </c>
      <c r="E116" s="14">
        <f>IF('RNV 01 2024'!I116="Se señala",1,0)</f>
        <v>0</v>
      </c>
      <c r="F116" s="14">
        <f t="shared" si="1"/>
        <v>0</v>
      </c>
      <c r="G116" s="14" t="str">
        <f>IF('RNV 01 2024'!L116="Implementadas", 1, IF('RNV 01 2024'!L116="Parcialmente implementadas", 0.5, IF('RNV 01 2024'!L116="No implementadas", 0,"0" )))</f>
        <v>0</v>
      </c>
    </row>
    <row r="117" spans="1:7" ht="15.75" customHeight="1" x14ac:dyDescent="0.25">
      <c r="A117" s="14">
        <f>IF(LEN('RNV 01 2024'!G117)&gt;0, 1, 0)</f>
        <v>0</v>
      </c>
      <c r="B117" s="14">
        <f>IF('RNV 01 2024'!J117="En tiempo",1,0)</f>
        <v>0</v>
      </c>
      <c r="C117" s="14">
        <f t="shared" si="0"/>
        <v>0</v>
      </c>
      <c r="D117" s="14">
        <f>IF('RNV 01 2024'!G117="Acepta", 1, IF('RNV 01 2024'!G117="Rechaza", 0.5, IF(ISBLANK('RNV 01 2024'!G117), 0, )))</f>
        <v>0</v>
      </c>
      <c r="E117" s="14">
        <f>IF('RNV 01 2024'!I117="Se señala",1,0)</f>
        <v>0</v>
      </c>
      <c r="F117" s="14">
        <f t="shared" si="1"/>
        <v>0</v>
      </c>
      <c r="G117" s="14" t="str">
        <f>IF('RNV 01 2024'!L117="Implementadas", 1, IF('RNV 01 2024'!L117="Parcialmente implementadas", 0.5, IF('RNV 01 2024'!L117="No implementadas", 0,"0" )))</f>
        <v>0</v>
      </c>
    </row>
    <row r="118" spans="1:7" ht="15.75" customHeight="1" x14ac:dyDescent="0.25">
      <c r="A118" s="14">
        <f>IF(LEN('RNV 01 2024'!G118)&gt;0, 1, 0)</f>
        <v>0</v>
      </c>
      <c r="B118" s="14">
        <f>IF('RNV 01 2024'!J118="En tiempo",1,0)</f>
        <v>0</v>
      </c>
      <c r="C118" s="14">
        <f t="shared" si="0"/>
        <v>0</v>
      </c>
      <c r="D118" s="14">
        <f>IF('RNV 01 2024'!G118="Acepta", 1, IF('RNV 01 2024'!G118="Rechaza", 0.5, IF(ISBLANK('RNV 01 2024'!G118), 0, )))</f>
        <v>0</v>
      </c>
      <c r="E118" s="14">
        <f>IF('RNV 01 2024'!I118="Se señala",1,0)</f>
        <v>0</v>
      </c>
      <c r="F118" s="14">
        <f t="shared" si="1"/>
        <v>0</v>
      </c>
      <c r="G118" s="14" t="str">
        <f>IF('RNV 01 2024'!L118="Implementadas", 1, IF('RNV 01 2024'!L118="Parcialmente implementadas", 0.5, IF('RNV 01 2024'!L118="No implementadas", 0,"0" )))</f>
        <v>0</v>
      </c>
    </row>
    <row r="119" spans="1:7" ht="15.75" customHeight="1" x14ac:dyDescent="0.25">
      <c r="A119" s="14">
        <f>IF(LEN('RNV 01 2024'!G119)&gt;0, 1, 0)</f>
        <v>0</v>
      </c>
      <c r="B119" s="14">
        <f>IF('RNV 01 2024'!J119="En tiempo",1,0)</f>
        <v>0</v>
      </c>
      <c r="C119" s="14">
        <f t="shared" si="0"/>
        <v>0</v>
      </c>
      <c r="D119" s="14">
        <f>IF('RNV 01 2024'!G119="Acepta", 1, IF('RNV 01 2024'!G119="Rechaza", 0.5, IF(ISBLANK('RNV 01 2024'!G119), 0, )))</f>
        <v>0</v>
      </c>
      <c r="E119" s="14">
        <f>IF('RNV 01 2024'!I119="Se señala",1,0)</f>
        <v>0</v>
      </c>
      <c r="F119" s="14">
        <f t="shared" si="1"/>
        <v>0</v>
      </c>
      <c r="G119" s="14" t="str">
        <f>IF('RNV 01 2024'!L119="Implementadas", 1, IF('RNV 01 2024'!L119="Parcialmente implementadas", 0.5, IF('RNV 01 2024'!L119="No implementadas", 0,"0" )))</f>
        <v>0</v>
      </c>
    </row>
    <row r="120" spans="1:7" ht="15.75" customHeight="1" x14ac:dyDescent="0.25">
      <c r="A120" s="14">
        <f>IF(LEN('RNV 01 2024'!G120)&gt;0, 1, 0)</f>
        <v>0</v>
      </c>
      <c r="B120" s="14">
        <f>IF('RNV 01 2024'!J120="En tiempo",1,0)</f>
        <v>0</v>
      </c>
      <c r="C120" s="14">
        <f t="shared" si="0"/>
        <v>0</v>
      </c>
      <c r="D120" s="14">
        <f>IF('RNV 01 2024'!G120="Acepta", 1, IF('RNV 01 2024'!G120="Rechaza", 0.5, IF(ISBLANK('RNV 01 2024'!G120), 0, )))</f>
        <v>0</v>
      </c>
      <c r="E120" s="14">
        <f>IF('RNV 01 2024'!I120="Se señala",1,0)</f>
        <v>0</v>
      </c>
      <c r="F120" s="14">
        <f t="shared" si="1"/>
        <v>0</v>
      </c>
      <c r="G120" s="14" t="str">
        <f>IF('RNV 01 2024'!L120="Implementadas", 1, IF('RNV 01 2024'!L120="Parcialmente implementadas", 0.5, IF('RNV 01 2024'!L120="No implementadas", 0,"0" )))</f>
        <v>0</v>
      </c>
    </row>
    <row r="121" spans="1:7" ht="15.75" customHeight="1" x14ac:dyDescent="0.25">
      <c r="A121" s="14">
        <f>IF(LEN('RNV 01 2024'!G121)&gt;0, 1, 0)</f>
        <v>1</v>
      </c>
      <c r="B121" s="14">
        <f>IF('RNV 01 2024'!J121="En tiempo",1,0)</f>
        <v>0</v>
      </c>
      <c r="C121" s="14">
        <f t="shared" si="0"/>
        <v>0.5</v>
      </c>
      <c r="D121" s="14">
        <f>IF('RNV 01 2024'!G121="Acepta", 1, IF('RNV 01 2024'!G121="Rechaza", 0.5, IF(ISBLANK('RNV 01 2024'!G121), 0, )))</f>
        <v>1</v>
      </c>
      <c r="E121" s="14">
        <f>IF('RNV 01 2024'!I121="Se señala",1,0)</f>
        <v>1</v>
      </c>
      <c r="F121" s="14">
        <f t="shared" si="1"/>
        <v>1</v>
      </c>
      <c r="G121" s="14" t="str">
        <f>IF('RNV 01 2024'!L121="Implementadas", 1, IF('RNV 01 2024'!L121="Parcialmente implementadas", 0.5, IF('RNV 01 2024'!L121="No implementadas", 0,"0" )))</f>
        <v>0</v>
      </c>
    </row>
    <row r="122" spans="1:7" ht="15.75" customHeight="1" x14ac:dyDescent="0.25">
      <c r="A122" s="14">
        <f>IF(LEN('RNV 01 2024'!G122)&gt;0, 1, 0)</f>
        <v>1</v>
      </c>
      <c r="B122" s="14">
        <f>IF('RNV 01 2024'!J122="En tiempo",1,0)</f>
        <v>0</v>
      </c>
      <c r="C122" s="14">
        <f t="shared" si="0"/>
        <v>0.5</v>
      </c>
      <c r="D122" s="14">
        <f>IF('RNV 01 2024'!G122="Acepta", 1, IF('RNV 01 2024'!G122="Rechaza", 0.5, IF(ISBLANK('RNV 01 2024'!G122), 0, )))</f>
        <v>1</v>
      </c>
      <c r="E122" s="14">
        <f>IF('RNV 01 2024'!I122="Se señala",1,0)</f>
        <v>1</v>
      </c>
      <c r="F122" s="14">
        <f t="shared" si="1"/>
        <v>1</v>
      </c>
      <c r="G122" s="14" t="str">
        <f>IF('RNV 01 2024'!L122="Implementadas", 1, IF('RNV 01 2024'!L122="Parcialmente implementadas", 0.5, IF('RNV 01 2024'!L122="No implementadas", 0,"0" )))</f>
        <v>0</v>
      </c>
    </row>
    <row r="123" spans="1:7" ht="15.75" customHeight="1" x14ac:dyDescent="0.25">
      <c r="A123" s="14">
        <f>IF(LEN('RNV 01 2024'!G123)&gt;0, 1, 0)</f>
        <v>0</v>
      </c>
      <c r="B123" s="14">
        <f>IF('RNV 01 2024'!J123="En tiempo",1,0)</f>
        <v>0</v>
      </c>
      <c r="C123" s="14">
        <f t="shared" si="0"/>
        <v>0</v>
      </c>
      <c r="D123" s="14">
        <f>IF('RNV 01 2024'!G123="Acepta", 1, IF('RNV 01 2024'!G123="Rechaza", 0.5, IF(ISBLANK('RNV 01 2024'!G123), 0, )))</f>
        <v>0</v>
      </c>
      <c r="E123" s="14">
        <f>IF('RNV 01 2024'!I123="Se señala",1,0)</f>
        <v>0</v>
      </c>
      <c r="F123" s="14">
        <f t="shared" si="1"/>
        <v>0</v>
      </c>
      <c r="G123" s="14" t="str">
        <f>IF('RNV 01 2024'!L123="Implementadas", 1, IF('RNV 01 2024'!L123="Parcialmente implementadas", 0.5, IF('RNV 01 2024'!L123="No implementadas", 0,"0" )))</f>
        <v>0</v>
      </c>
    </row>
    <row r="124" spans="1:7" ht="15.75" customHeight="1" x14ac:dyDescent="0.25">
      <c r="A124" s="14">
        <f>IF(LEN('RNV 01 2024'!G124)&gt;0, 1, 0)</f>
        <v>1</v>
      </c>
      <c r="B124" s="14">
        <f>IF('RNV 01 2024'!J124="En tiempo",1,0)</f>
        <v>1</v>
      </c>
      <c r="C124" s="14">
        <f t="shared" si="0"/>
        <v>1</v>
      </c>
      <c r="D124" s="14">
        <f>IF('RNV 01 2024'!G124="Acepta", 1, IF('RNV 01 2024'!G124="Rechaza", 0.5, IF(ISBLANK('RNV 01 2024'!G124), 0, )))</f>
        <v>1</v>
      </c>
      <c r="E124" s="14">
        <f>IF('RNV 01 2024'!I124="Se señala",1,0)</f>
        <v>1</v>
      </c>
      <c r="F124" s="14">
        <f t="shared" si="1"/>
        <v>1</v>
      </c>
      <c r="G124" s="14" t="str">
        <f>IF('RNV 01 2024'!L124="Implementadas", 1, IF('RNV 01 2024'!L124="Parcialmente implementadas", 0.5, IF('RNV 01 2024'!L124="No implementadas", 0,"0" )))</f>
        <v>0</v>
      </c>
    </row>
    <row r="125" spans="1:7" ht="15.75" customHeight="1" x14ac:dyDescent="0.25">
      <c r="A125" s="14">
        <f>IF(LEN('RNV 01 2024'!G125)&gt;0, 1, 0)</f>
        <v>0</v>
      </c>
      <c r="B125" s="14">
        <f>IF('RNV 01 2024'!J125="En tiempo",1,0)</f>
        <v>0</v>
      </c>
      <c r="C125" s="14">
        <f t="shared" si="0"/>
        <v>0</v>
      </c>
      <c r="D125" s="14">
        <f>IF('RNV 01 2024'!G125="Acepta", 1, IF('RNV 01 2024'!G125="Rechaza", 0.5, IF(ISBLANK('RNV 01 2024'!G125), 0, )))</f>
        <v>0</v>
      </c>
      <c r="E125" s="14">
        <f>IF('RNV 01 2024'!I125="Se señala",1,0)</f>
        <v>0</v>
      </c>
      <c r="F125" s="14">
        <f t="shared" si="1"/>
        <v>0</v>
      </c>
      <c r="G125" s="14" t="str">
        <f>IF('RNV 01 2024'!L125="Implementadas", 1, IF('RNV 01 2024'!L125="Parcialmente implementadas", 0.5, IF('RNV 01 2024'!L125="No implementadas", 0,"0" )))</f>
        <v>0</v>
      </c>
    </row>
    <row r="126" spans="1:7" ht="15.75" customHeight="1" x14ac:dyDescent="0.25">
      <c r="A126" s="14">
        <f>IF(LEN('RNV 01 2024'!G126)&gt;0, 1, 0)</f>
        <v>0</v>
      </c>
      <c r="B126" s="14">
        <f>IF('RNV 01 2024'!J126="En tiempo",1,0)</f>
        <v>0</v>
      </c>
      <c r="C126" s="14">
        <f t="shared" si="0"/>
        <v>0</v>
      </c>
      <c r="D126" s="14">
        <f>IF('RNV 01 2024'!G126="Acepta", 1, IF('RNV 01 2024'!G126="Rechaza", 0.5, IF(ISBLANK('RNV 01 2024'!G126), 0, )))</f>
        <v>0</v>
      </c>
      <c r="E126" s="14">
        <f>IF('RNV 01 2024'!I126="Se señala",1,0)</f>
        <v>0</v>
      </c>
      <c r="F126" s="14">
        <f t="shared" si="1"/>
        <v>0</v>
      </c>
      <c r="G126" s="14" t="str">
        <f>IF('RNV 01 2024'!L126="Implementadas", 1, IF('RNV 01 2024'!L126="Parcialmente implementadas", 0.5, IF('RNV 01 2024'!L126="No implementadas", 0,"0" )))</f>
        <v>0</v>
      </c>
    </row>
    <row r="127" spans="1:7" ht="15.75" customHeight="1" x14ac:dyDescent="0.25">
      <c r="A127" s="14">
        <f>IF(LEN('RNV 01 2024'!G127)&gt;0, 1, 0)</f>
        <v>0</v>
      </c>
      <c r="B127" s="14">
        <f>IF('RNV 01 2024'!J127="En tiempo",1,0)</f>
        <v>0</v>
      </c>
      <c r="C127" s="14">
        <f t="shared" si="0"/>
        <v>0</v>
      </c>
      <c r="D127" s="14">
        <f>IF('RNV 01 2024'!G127="Acepta", 1, IF('RNV 01 2024'!G127="Rechaza", 0.5, IF(ISBLANK('RNV 01 2024'!G127), 0, )))</f>
        <v>0</v>
      </c>
      <c r="E127" s="14">
        <f>IF('RNV 01 2024'!I127="Se señala",1,0)</f>
        <v>0</v>
      </c>
      <c r="F127" s="14">
        <f t="shared" si="1"/>
        <v>0</v>
      </c>
      <c r="G127" s="14" t="str">
        <f>IF('RNV 01 2024'!L127="Implementadas", 1, IF('RNV 01 2024'!L127="Parcialmente implementadas", 0.5, IF('RNV 01 2024'!L127="No implementadas", 0,"0" )))</f>
        <v>0</v>
      </c>
    </row>
    <row r="128" spans="1:7" ht="15.75" customHeight="1" x14ac:dyDescent="0.25">
      <c r="A128" s="14">
        <f>IF(LEN('RNV 01 2024'!G128)&gt;0, 1, 0)</f>
        <v>0</v>
      </c>
      <c r="B128" s="14">
        <f>IF('RNV 01 2024'!J128="En tiempo",1,0)</f>
        <v>0</v>
      </c>
      <c r="C128" s="14">
        <f t="shared" si="0"/>
        <v>0</v>
      </c>
      <c r="D128" s="14">
        <f>IF('RNV 01 2024'!G128="Acepta", 1, IF('RNV 01 2024'!G128="Rechaza", 0.5, IF(ISBLANK('RNV 01 2024'!G128), 0, )))</f>
        <v>0</v>
      </c>
      <c r="E128" s="14">
        <f>IF('RNV 01 2024'!I128="Se señala",1,0)</f>
        <v>0</v>
      </c>
      <c r="F128" s="14">
        <f t="shared" si="1"/>
        <v>0</v>
      </c>
      <c r="G128" s="14" t="str">
        <f>IF('RNV 01 2024'!L128="Implementadas", 1, IF('RNV 01 2024'!L128="Parcialmente implementadas", 0.5, IF('RNV 01 2024'!L128="No implementadas", 0,"0" )))</f>
        <v>0</v>
      </c>
    </row>
    <row r="129" spans="1:7" ht="15.75" customHeight="1" x14ac:dyDescent="0.25">
      <c r="A129" s="14">
        <f>IF(LEN('RNV 01 2024'!G129)&gt;0, 1, 0)</f>
        <v>0</v>
      </c>
      <c r="B129" s="14">
        <f>IF('RNV 01 2024'!J129="En tiempo",1,0)</f>
        <v>0</v>
      </c>
      <c r="C129" s="14">
        <f t="shared" si="0"/>
        <v>0</v>
      </c>
      <c r="D129" s="14">
        <f>IF('RNV 01 2024'!G129="Acepta", 1, IF('RNV 01 2024'!G129="Rechaza", 0.5, IF(ISBLANK('RNV 01 2024'!G129), 0, )))</f>
        <v>0</v>
      </c>
      <c r="E129" s="14">
        <f>IF('RNV 01 2024'!I129="Se señala",1,0)</f>
        <v>0</v>
      </c>
      <c r="F129" s="14">
        <f t="shared" si="1"/>
        <v>0</v>
      </c>
      <c r="G129" s="14" t="str">
        <f>IF('RNV 01 2024'!L129="Implementadas", 1, IF('RNV 01 2024'!L129="Parcialmente implementadas", 0.5, IF('RNV 01 2024'!L129="No implementadas", 0,"0" )))</f>
        <v>0</v>
      </c>
    </row>
    <row r="130" spans="1:7" ht="15.75" customHeight="1" x14ac:dyDescent="0.25">
      <c r="A130" s="14">
        <f>IF(LEN('RNV 01 2024'!G130)&gt;0, 1, 0)</f>
        <v>0</v>
      </c>
      <c r="B130" s="14">
        <f>IF('RNV 01 2024'!J130="En tiempo",1,0)</f>
        <v>0</v>
      </c>
      <c r="C130" s="14">
        <f t="shared" si="0"/>
        <v>0</v>
      </c>
      <c r="D130" s="14">
        <f>IF('RNV 01 2024'!G130="Acepta", 1, IF('RNV 01 2024'!G130="Rechaza", 0.5, IF(ISBLANK('RNV 01 2024'!G130), 0, )))</f>
        <v>0</v>
      </c>
      <c r="E130" s="14">
        <f>IF('RNV 01 2024'!I130="Se señala",1,0)</f>
        <v>0</v>
      </c>
      <c r="F130" s="14">
        <f t="shared" si="1"/>
        <v>0</v>
      </c>
      <c r="G130" s="14" t="str">
        <f>IF('RNV 01 2024'!L130="Implementadas", 1, IF('RNV 01 2024'!L130="Parcialmente implementadas", 0.5, IF('RNV 01 2024'!L130="No implementadas", 0,"0" )))</f>
        <v>0</v>
      </c>
    </row>
    <row r="131" spans="1:7" ht="15.75" customHeight="1" x14ac:dyDescent="0.25">
      <c r="A131" s="14">
        <f>IF(LEN('RNV 01 2024'!G131)&gt;0, 1, 0)</f>
        <v>0</v>
      </c>
      <c r="B131" s="14">
        <f>IF('RNV 01 2024'!J131="En tiempo",1,0)</f>
        <v>0</v>
      </c>
      <c r="C131" s="14">
        <f t="shared" si="0"/>
        <v>0</v>
      </c>
      <c r="D131" s="14">
        <f>IF('RNV 01 2024'!G131="Acepta", 1, IF('RNV 01 2024'!G131="Rechaza", 0.5, IF(ISBLANK('RNV 01 2024'!G131), 0, )))</f>
        <v>0</v>
      </c>
      <c r="E131" s="14">
        <f>IF('RNV 01 2024'!I131="Se señala",1,0)</f>
        <v>0</v>
      </c>
      <c r="F131" s="14">
        <f t="shared" si="1"/>
        <v>0</v>
      </c>
      <c r="G131" s="14" t="str">
        <f>IF('RNV 01 2024'!L131="Implementadas", 1, IF('RNV 01 2024'!L131="Parcialmente implementadas", 0.5, IF('RNV 01 2024'!L131="No implementadas", 0,"0" )))</f>
        <v>0</v>
      </c>
    </row>
    <row r="132" spans="1:7" ht="15.75" customHeight="1" x14ac:dyDescent="0.25">
      <c r="A132" s="14">
        <f>IF(LEN('RNV 01 2024'!G132)&gt;0, 1, 0)</f>
        <v>0</v>
      </c>
      <c r="B132" s="14">
        <f>IF('RNV 01 2024'!J132="En tiempo",1,0)</f>
        <v>0</v>
      </c>
      <c r="C132" s="14">
        <f t="shared" si="0"/>
        <v>0</v>
      </c>
      <c r="D132" s="14">
        <f>IF('RNV 01 2024'!G132="Acepta", 1, IF('RNV 01 2024'!G132="Rechaza", 0.5, IF(ISBLANK('RNV 01 2024'!G132), 0, )))</f>
        <v>0</v>
      </c>
      <c r="E132" s="14">
        <f>IF('RNV 01 2024'!I132="Se señala",1,0)</f>
        <v>0</v>
      </c>
      <c r="F132" s="14">
        <f t="shared" si="1"/>
        <v>0</v>
      </c>
      <c r="G132" s="14" t="str">
        <f>IF('RNV 01 2024'!L132="Implementadas", 1, IF('RNV 01 2024'!L132="Parcialmente implementadas", 0.5, IF('RNV 01 2024'!L132="No implementadas", 0,"0" )))</f>
        <v>0</v>
      </c>
    </row>
    <row r="133" spans="1:7" ht="15.75" customHeight="1" x14ac:dyDescent="0.25">
      <c r="A133" s="14">
        <f>IF(LEN('RNV 01 2024'!G133)&gt;0, 1, 0)</f>
        <v>0</v>
      </c>
      <c r="B133" s="14">
        <f>IF('RNV 01 2024'!J133="En tiempo",1,0)</f>
        <v>0</v>
      </c>
      <c r="C133" s="14">
        <f t="shared" si="0"/>
        <v>0</v>
      </c>
      <c r="D133" s="14">
        <f>IF('RNV 01 2024'!G133="Acepta", 1, IF('RNV 01 2024'!G133="Rechaza", 0.5, IF(ISBLANK('RNV 01 2024'!G133), 0, )))</f>
        <v>0</v>
      </c>
      <c r="E133" s="14">
        <f>IF('RNV 01 2024'!I133="Se señala",1,0)</f>
        <v>0</v>
      </c>
      <c r="F133" s="14">
        <f t="shared" si="1"/>
        <v>0</v>
      </c>
      <c r="G133" s="14" t="str">
        <f>IF('RNV 01 2024'!L133="Implementadas", 1, IF('RNV 01 2024'!L133="Parcialmente implementadas", 0.5, IF('RNV 01 2024'!L133="No implementadas", 0,"0" )))</f>
        <v>0</v>
      </c>
    </row>
    <row r="134" spans="1:7" ht="15.75" customHeight="1" x14ac:dyDescent="0.25">
      <c r="A134" s="14">
        <f>IF(LEN('RNV 01 2024'!G134)&gt;0, 1, 0)</f>
        <v>0</v>
      </c>
      <c r="B134" s="14">
        <f>IF('RNV 01 2024'!J134="En tiempo",1,0)</f>
        <v>0</v>
      </c>
      <c r="C134" s="14">
        <f t="shared" si="0"/>
        <v>0</v>
      </c>
      <c r="D134" s="14">
        <f>IF('RNV 01 2024'!G134="Acepta", 1, IF('RNV 01 2024'!G134="Rechaza", 0.5, IF(ISBLANK('RNV 01 2024'!G134), 0, )))</f>
        <v>0</v>
      </c>
      <c r="E134" s="14">
        <f>IF('RNV 01 2024'!I134="Se señala",1,0)</f>
        <v>0</v>
      </c>
      <c r="F134" s="14">
        <f t="shared" si="1"/>
        <v>0</v>
      </c>
      <c r="G134" s="14" t="str">
        <f>IF('RNV 01 2024'!L134="Implementadas", 1, IF('RNV 01 2024'!L134="Parcialmente implementadas", 0.5, IF('RNV 01 2024'!L134="No implementadas", 0,"0" )))</f>
        <v>0</v>
      </c>
    </row>
    <row r="135" spans="1:7" ht="15.75" customHeight="1" x14ac:dyDescent="0.25">
      <c r="A135" s="14">
        <f>IF(LEN('RNV 01 2024'!G135)&gt;0, 1, 0)</f>
        <v>1</v>
      </c>
      <c r="B135" s="14">
        <f>IF('RNV 01 2024'!J135="En tiempo",1,0)</f>
        <v>1</v>
      </c>
      <c r="C135" s="14">
        <f t="shared" si="0"/>
        <v>1</v>
      </c>
      <c r="D135" s="14">
        <f>IF('RNV 01 2024'!G135="Acepta", 1, IF('RNV 01 2024'!G135="Rechaza", 0.5, IF(ISBLANK('RNV 01 2024'!G135), 0, )))</f>
        <v>1</v>
      </c>
      <c r="E135" s="14">
        <f>IF('RNV 01 2024'!I135="Se señala",1,0)</f>
        <v>1</v>
      </c>
      <c r="F135" s="14">
        <f t="shared" si="1"/>
        <v>1</v>
      </c>
      <c r="G135" s="14" t="str">
        <f>IF('RNV 01 2024'!L135="Implementadas", 1, IF('RNV 01 2024'!L135="Parcialmente implementadas", 0.5, IF('RNV 01 2024'!L135="No implementadas", 0,"0" )))</f>
        <v>0</v>
      </c>
    </row>
    <row r="136" spans="1:7" ht="15.75" customHeight="1" x14ac:dyDescent="0.25">
      <c r="A136" s="14">
        <f>IF(LEN('RNV 01 2024'!G136)&gt;0, 1, 0)</f>
        <v>1</v>
      </c>
      <c r="B136" s="14">
        <f>IF('RNV 01 2024'!J136="En tiempo",1,0)</f>
        <v>0</v>
      </c>
      <c r="C136" s="14">
        <f t="shared" si="0"/>
        <v>0.5</v>
      </c>
      <c r="D136" s="14">
        <f>IF('RNV 01 2024'!G136="Acepta", 1, IF('RNV 01 2024'!G136="Rechaza", 0.5, IF(ISBLANK('RNV 01 2024'!G136), 0, )))</f>
        <v>0.5</v>
      </c>
      <c r="E136" s="14">
        <f>IF('RNV 01 2024'!I136="Se señala",1,0)</f>
        <v>0</v>
      </c>
      <c r="F136" s="14">
        <f t="shared" si="1"/>
        <v>0.25</v>
      </c>
      <c r="G136" s="14">
        <f>IF('RNV 01 2024'!L136="Implementadas", 1, IF('RNV 01 2024'!L136="Parcialmente implementadas", 0.5, IF('RNV 01 2024'!L136="No implementadas", 0,"0" )))</f>
        <v>0</v>
      </c>
    </row>
    <row r="137" spans="1:7" ht="15.75" customHeight="1" x14ac:dyDescent="0.25">
      <c r="A137" s="14">
        <f>IF(LEN('RNV 01 2024'!G137)&gt;0, 1, 0)</f>
        <v>0</v>
      </c>
      <c r="B137" s="14">
        <f>IF('RNV 01 2024'!J137="En tiempo",1,0)</f>
        <v>0</v>
      </c>
      <c r="C137" s="14">
        <f t="shared" si="0"/>
        <v>0</v>
      </c>
      <c r="D137" s="14">
        <f>IF('RNV 01 2024'!G137="Acepta", 1, IF('RNV 01 2024'!G137="Rechaza", 0.5, IF(ISBLANK('RNV 01 2024'!G137), 0, )))</f>
        <v>0</v>
      </c>
      <c r="E137" s="14">
        <f>IF('RNV 01 2024'!I137="Se señala",1,0)</f>
        <v>0</v>
      </c>
      <c r="F137" s="14">
        <f t="shared" si="1"/>
        <v>0</v>
      </c>
      <c r="G137" s="14" t="str">
        <f>IF('RNV 01 2024'!L137="Implementadas", 1, IF('RNV 01 2024'!L137="Parcialmente implementadas", 0.5, IF('RNV 01 2024'!L137="No implementadas", 0,"0" )))</f>
        <v>0</v>
      </c>
    </row>
    <row r="138" spans="1:7" ht="15.75" customHeight="1" x14ac:dyDescent="0.25">
      <c r="A138" s="14">
        <f>IF(LEN('RNV 01 2024'!G138)&gt;0, 1, 0)</f>
        <v>0</v>
      </c>
      <c r="B138" s="14">
        <f>IF('RNV 01 2024'!J138="En tiempo",1,0)</f>
        <v>0</v>
      </c>
      <c r="C138" s="14">
        <f t="shared" si="0"/>
        <v>0</v>
      </c>
      <c r="D138" s="14">
        <f>IF('RNV 01 2024'!G138="Acepta", 1, IF('RNV 01 2024'!G138="Rechaza", 0.5, IF(ISBLANK('RNV 01 2024'!G138), 0, )))</f>
        <v>0</v>
      </c>
      <c r="E138" s="14">
        <f>IF('RNV 01 2024'!I138="Se señala",1,0)</f>
        <v>0</v>
      </c>
      <c r="F138" s="14">
        <f t="shared" si="1"/>
        <v>0</v>
      </c>
      <c r="G138" s="14" t="str">
        <f>IF('RNV 01 2024'!L138="Implementadas", 1, IF('RNV 01 2024'!L138="Parcialmente implementadas", 0.5, IF('RNV 01 2024'!L138="No implementadas", 0,"0" )))</f>
        <v>0</v>
      </c>
    </row>
    <row r="139" spans="1:7" ht="15.75" customHeight="1" x14ac:dyDescent="0.25">
      <c r="A139" s="14">
        <f>IF(LEN('RNV 01 2024'!G139)&gt;0, 1, 0)</f>
        <v>0</v>
      </c>
      <c r="B139" s="14">
        <f>IF('RNV 01 2024'!J139="En tiempo",1,0)</f>
        <v>0</v>
      </c>
      <c r="C139" s="14">
        <f t="shared" si="0"/>
        <v>0</v>
      </c>
      <c r="D139" s="14">
        <f>IF('RNV 01 2024'!G139="Acepta", 1, IF('RNV 01 2024'!G139="Rechaza", 0.5, IF(ISBLANK('RNV 01 2024'!G139), 0, )))</f>
        <v>0</v>
      </c>
      <c r="E139" s="14">
        <f>IF('RNV 01 2024'!I139="Se señala",1,0)</f>
        <v>0</v>
      </c>
      <c r="F139" s="14">
        <f t="shared" si="1"/>
        <v>0</v>
      </c>
      <c r="G139" s="14" t="str">
        <f>IF('RNV 01 2024'!L139="Implementadas", 1, IF('RNV 01 2024'!L139="Parcialmente implementadas", 0.5, IF('RNV 01 2024'!L139="No implementadas", 0,"0" )))</f>
        <v>0</v>
      </c>
    </row>
    <row r="140" spans="1:7" ht="15.75" customHeight="1" x14ac:dyDescent="0.25">
      <c r="A140" s="14">
        <f>IF(LEN('RNV 01 2024'!G140)&gt;0, 1, 0)</f>
        <v>0</v>
      </c>
      <c r="B140" s="14">
        <f>IF('RNV 01 2024'!J140="En tiempo",1,0)</f>
        <v>0</v>
      </c>
      <c r="C140" s="14">
        <f t="shared" si="0"/>
        <v>0</v>
      </c>
      <c r="D140" s="14">
        <f>IF('RNV 01 2024'!G140="Acepta", 1, IF('RNV 01 2024'!G140="Rechaza", 0.5, IF(ISBLANK('RNV 01 2024'!G140), 0, )))</f>
        <v>0</v>
      </c>
      <c r="E140" s="14">
        <f>IF('RNV 01 2024'!I140="Se señala",1,0)</f>
        <v>0</v>
      </c>
      <c r="F140" s="14">
        <f t="shared" si="1"/>
        <v>0</v>
      </c>
      <c r="G140" s="14" t="str">
        <f>IF('RNV 01 2024'!L140="Implementadas", 1, IF('RNV 01 2024'!L140="Parcialmente implementadas", 0.5, IF('RNV 01 2024'!L140="No implementadas", 0,"0" )))</f>
        <v>0</v>
      </c>
    </row>
    <row r="141" spans="1:7" ht="15.75" customHeight="1" x14ac:dyDescent="0.25">
      <c r="A141" s="14">
        <f>IF(LEN('RNV 01 2024'!G141)&gt;0, 1, 0)</f>
        <v>0</v>
      </c>
      <c r="B141" s="14">
        <f>IF('RNV 01 2024'!J141="En tiempo",1,0)</f>
        <v>0</v>
      </c>
      <c r="C141" s="14">
        <f t="shared" si="0"/>
        <v>0</v>
      </c>
      <c r="D141" s="14">
        <f>IF('RNV 01 2024'!G141="Acepta", 1, IF('RNV 01 2024'!G141="Rechaza", 0.5, IF(ISBLANK('RNV 01 2024'!G141), 0, )))</f>
        <v>0</v>
      </c>
      <c r="E141" s="14">
        <f>IF('RNV 01 2024'!I141="Se señala",1,0)</f>
        <v>0</v>
      </c>
      <c r="F141" s="14">
        <f t="shared" si="1"/>
        <v>0</v>
      </c>
      <c r="G141" s="14" t="str">
        <f>IF('RNV 01 2024'!L141="Implementadas", 1, IF('RNV 01 2024'!L141="Parcialmente implementadas", 0.5, IF('RNV 01 2024'!L141="No implementadas", 0,"0" )))</f>
        <v>0</v>
      </c>
    </row>
    <row r="142" spans="1:7" ht="15.75" customHeight="1" x14ac:dyDescent="0.25">
      <c r="A142" s="14">
        <f>IF(LEN('RNV 01 2024'!G142)&gt;0, 1, 0)</f>
        <v>1</v>
      </c>
      <c r="B142" s="14">
        <f>IF('RNV 01 2024'!J142="En tiempo",1,0)</f>
        <v>0</v>
      </c>
      <c r="C142" s="14">
        <f t="shared" si="0"/>
        <v>0.5</v>
      </c>
      <c r="D142" s="14">
        <f>IF('RNV 01 2024'!G142="Acepta", 1, IF('RNV 01 2024'!G142="Rechaza", 0.5, IF(ISBLANK('RNV 01 2024'!G142), 0, )))</f>
        <v>1</v>
      </c>
      <c r="E142" s="14">
        <f>IF('RNV 01 2024'!I142="Se señala",1,0)</f>
        <v>1</v>
      </c>
      <c r="F142" s="14">
        <f t="shared" si="1"/>
        <v>1</v>
      </c>
      <c r="G142" s="14">
        <f>IF('RNV 01 2024'!L142="Implementadas", 1, IF('RNV 01 2024'!L142="Parcialmente implementadas", 0.5, IF('RNV 01 2024'!L142="No implementadas", 0,"0" )))</f>
        <v>0</v>
      </c>
    </row>
    <row r="143" spans="1:7" ht="15.75" customHeight="1" x14ac:dyDescent="0.25">
      <c r="A143" s="14">
        <f>IF(LEN('RNV 01 2024'!G143)&gt;0, 1, 0)</f>
        <v>0</v>
      </c>
      <c r="B143" s="14">
        <f>IF('RNV 01 2024'!J143="En tiempo",1,0)</f>
        <v>0</v>
      </c>
      <c r="C143" s="14">
        <f t="shared" si="0"/>
        <v>0</v>
      </c>
      <c r="D143" s="14">
        <f>IF('RNV 01 2024'!G143="Acepta", 1, IF('RNV 01 2024'!G143="Rechaza", 0.5, IF(ISBLANK('RNV 01 2024'!G143), 0, )))</f>
        <v>0</v>
      </c>
      <c r="E143" s="14">
        <f>IF('RNV 01 2024'!I143="Se señala",1,0)</f>
        <v>0</v>
      </c>
      <c r="F143" s="14">
        <f t="shared" si="1"/>
        <v>0</v>
      </c>
      <c r="G143" s="14" t="str">
        <f>IF('RNV 01 2024'!L143="Implementadas", 1, IF('RNV 01 2024'!L143="Parcialmente implementadas", 0.5, IF('RNV 01 2024'!L143="No implementadas", 0,"0" )))</f>
        <v>0</v>
      </c>
    </row>
    <row r="144" spans="1:7" ht="15.75" customHeight="1" x14ac:dyDescent="0.25">
      <c r="A144" s="14">
        <f>IF(LEN('RNV 01 2024'!G144)&gt;0, 1, 0)</f>
        <v>1</v>
      </c>
      <c r="B144" s="14">
        <f>IF('RNV 01 2024'!J144="En tiempo",1,0)</f>
        <v>1</v>
      </c>
      <c r="C144" s="14">
        <f t="shared" si="0"/>
        <v>1</v>
      </c>
      <c r="D144" s="14">
        <f>IF('RNV 01 2024'!G144="Acepta", 1, IF('RNV 01 2024'!G144="Rechaza", 0.5, IF(ISBLANK('RNV 01 2024'!G144), 0, )))</f>
        <v>0.5</v>
      </c>
      <c r="E144" s="14">
        <f>IF('RNV 01 2024'!I144="Se señala",1,0)</f>
        <v>0</v>
      </c>
      <c r="F144" s="14">
        <f t="shared" si="1"/>
        <v>0.25</v>
      </c>
      <c r="G144" s="14">
        <f>IF('RNV 01 2024'!L144="Implementadas", 1, IF('RNV 01 2024'!L144="Parcialmente implementadas", 0.5, IF('RNV 01 2024'!L144="No implementadas", 0,"0" )))</f>
        <v>0</v>
      </c>
    </row>
    <row r="145" spans="1:7" ht="15.75" customHeight="1" x14ac:dyDescent="0.25">
      <c r="A145" s="14">
        <f>IF(LEN('RNV 01 2024'!G145)&gt;0, 1, 0)</f>
        <v>1</v>
      </c>
      <c r="B145" s="14">
        <f>IF('RNV 01 2024'!J145="En tiempo",1,0)</f>
        <v>0</v>
      </c>
      <c r="C145" s="14">
        <f t="shared" si="0"/>
        <v>0.5</v>
      </c>
      <c r="D145" s="14">
        <f>IF('RNV 01 2024'!G145="Acepta", 1, IF('RNV 01 2024'!G145="Rechaza", 0.5, IF(ISBLANK('RNV 01 2024'!G145), 0, )))</f>
        <v>1</v>
      </c>
      <c r="E145" s="14">
        <f>IF('RNV 01 2024'!I145="Se señala",1,0)</f>
        <v>1</v>
      </c>
      <c r="F145" s="14">
        <f t="shared" si="1"/>
        <v>1</v>
      </c>
      <c r="G145" s="14" t="str">
        <f>IF('RNV 01 2024'!L145="Implementadas", 1, IF('RNV 01 2024'!L145="Parcialmente implementadas", 0.5, IF('RNV 01 2024'!L145="No implementadas", 0,"0" )))</f>
        <v>0</v>
      </c>
    </row>
    <row r="146" spans="1:7" ht="15.75" customHeight="1" x14ac:dyDescent="0.25">
      <c r="A146" s="14">
        <f>IF(LEN('RNV 01 2024'!G146)&gt;0, 1, 0)</f>
        <v>1</v>
      </c>
      <c r="B146" s="14">
        <f>IF('RNV 01 2024'!J146="En tiempo",1,0)</f>
        <v>0</v>
      </c>
      <c r="C146" s="14">
        <f t="shared" si="0"/>
        <v>0.5</v>
      </c>
      <c r="D146" s="14">
        <f>IF('RNV 01 2024'!G146="Acepta", 1, IF('RNV 01 2024'!G146="Rechaza", 0.5, IF(ISBLANK('RNV 01 2024'!G146), 0, )))</f>
        <v>1</v>
      </c>
      <c r="E146" s="14">
        <f>IF('RNV 01 2024'!I146="Se señala",1,0)</f>
        <v>1</v>
      </c>
      <c r="F146" s="14">
        <f t="shared" si="1"/>
        <v>1</v>
      </c>
      <c r="G146" s="14">
        <f>IF('RNV 01 2024'!L146="Implementadas", 1, IF('RNV 01 2024'!L146="Parcialmente implementadas", 0.5, IF('RNV 01 2024'!L146="No implementadas", 0,"0" )))</f>
        <v>0.5</v>
      </c>
    </row>
    <row r="147" spans="1:7" ht="15.75" customHeight="1" x14ac:dyDescent="0.25">
      <c r="A147" s="14">
        <f>IF(LEN('RNV 01 2024'!G147)&gt;0, 1, 0)</f>
        <v>1</v>
      </c>
      <c r="B147" s="14">
        <f>IF('RNV 01 2024'!J147="En tiempo",1,0)</f>
        <v>1</v>
      </c>
      <c r="C147" s="14">
        <f t="shared" si="0"/>
        <v>1</v>
      </c>
      <c r="D147" s="14">
        <f>IF('RNV 01 2024'!G147="Acepta", 1, IF('RNV 01 2024'!G147="Rechaza", 0.5, IF(ISBLANK('RNV 01 2024'!G147), 0, )))</f>
        <v>0.5</v>
      </c>
      <c r="E147" s="14">
        <f>IF('RNV 01 2024'!I147="Se señala",1,0)</f>
        <v>1</v>
      </c>
      <c r="F147" s="14">
        <f t="shared" si="1"/>
        <v>0.75</v>
      </c>
      <c r="G147" s="14">
        <f>IF('RNV 01 2024'!L147="Implementadas", 1, IF('RNV 01 2024'!L147="Parcialmente implementadas", 0.5, IF('RNV 01 2024'!L147="No implementadas", 0,"0" )))</f>
        <v>0</v>
      </c>
    </row>
    <row r="148" spans="1:7" ht="15.75" customHeight="1" x14ac:dyDescent="0.25">
      <c r="A148" s="14">
        <f>IF(LEN('RNV 01 2024'!G148)&gt;0, 1, 0)</f>
        <v>0</v>
      </c>
      <c r="B148" s="14">
        <f>IF('RNV 01 2024'!J148="En tiempo",1,0)</f>
        <v>0</v>
      </c>
      <c r="C148" s="14">
        <f t="shared" si="0"/>
        <v>0</v>
      </c>
      <c r="D148" s="14">
        <f>IF('RNV 01 2024'!G148="Acepta", 1, IF('RNV 01 2024'!G148="Rechaza", 0.5, IF(ISBLANK('RNV 01 2024'!G148), 0, )))</f>
        <v>0</v>
      </c>
      <c r="E148" s="14">
        <f>IF('RNV 01 2024'!I148="Se señala",1,0)</f>
        <v>0</v>
      </c>
      <c r="F148" s="14">
        <f t="shared" si="1"/>
        <v>0</v>
      </c>
      <c r="G148" s="14" t="str">
        <f>IF('RNV 01 2024'!L148="Implementadas", 1, IF('RNV 01 2024'!L148="Parcialmente implementadas", 0.5, IF('RNV 01 2024'!L148="No implementadas", 0,"0" )))</f>
        <v>0</v>
      </c>
    </row>
    <row r="149" spans="1:7" ht="15.75" customHeight="1" x14ac:dyDescent="0.25">
      <c r="A149" s="14">
        <f>IF(LEN('RNV 01 2024'!G149)&gt;0, 1, 0)</f>
        <v>1</v>
      </c>
      <c r="B149" s="14">
        <f>IF('RNV 01 2024'!J149="En tiempo",1,0)</f>
        <v>1</v>
      </c>
      <c r="C149" s="14">
        <f t="shared" si="0"/>
        <v>1</v>
      </c>
      <c r="D149" s="14">
        <f>IF('RNV 01 2024'!G149="Acepta", 1, IF('RNV 01 2024'!G149="Rechaza", 0.5, IF(ISBLANK('RNV 01 2024'!G149), 0, )))</f>
        <v>0.5</v>
      </c>
      <c r="E149" s="14">
        <f>IF('RNV 01 2024'!I149="Se señala",1,0)</f>
        <v>1</v>
      </c>
      <c r="F149" s="14">
        <f t="shared" si="1"/>
        <v>0.75</v>
      </c>
      <c r="G149" s="14">
        <f>IF('RNV 01 2024'!L149="Implementadas", 1, IF('RNV 01 2024'!L149="Parcialmente implementadas", 0.5, IF('RNV 01 2024'!L149="No implementadas", 0,"0" )))</f>
        <v>1</v>
      </c>
    </row>
    <row r="150" spans="1:7" ht="15.75" customHeight="1" x14ac:dyDescent="0.25">
      <c r="A150" s="14">
        <f>IF(LEN('RNV 01 2024'!G150)&gt;0, 1, 0)</f>
        <v>0</v>
      </c>
      <c r="B150" s="14">
        <f>IF('RNV 01 2024'!J150="En tiempo",1,0)</f>
        <v>0</v>
      </c>
      <c r="C150" s="14">
        <f t="shared" si="0"/>
        <v>0</v>
      </c>
      <c r="D150" s="14">
        <f>IF('RNV 01 2024'!G150="Acepta", 1, IF('RNV 01 2024'!G150="Rechaza", 0.5, IF(ISBLANK('RNV 01 2024'!G150), 0, )))</f>
        <v>0</v>
      </c>
      <c r="E150" s="14">
        <f>IF('RNV 01 2024'!I150="Se señala",1,0)</f>
        <v>0</v>
      </c>
      <c r="F150" s="14">
        <f t="shared" si="1"/>
        <v>0</v>
      </c>
      <c r="G150" s="14" t="str">
        <f>IF('RNV 01 2024'!L150="Implementadas", 1, IF('RNV 01 2024'!L150="Parcialmente implementadas", 0.5, IF('RNV 01 2024'!L150="No implementadas", 0,"0" )))</f>
        <v>0</v>
      </c>
    </row>
    <row r="151" spans="1:7" ht="15.75" customHeight="1" x14ac:dyDescent="0.25">
      <c r="A151" s="14">
        <f>IF(LEN('RNV 01 2024'!G151)&gt;0, 1, 0)</f>
        <v>0</v>
      </c>
      <c r="B151" s="14">
        <f>IF('RNV 01 2024'!J151="En tiempo",1,0)</f>
        <v>0</v>
      </c>
      <c r="C151" s="14">
        <f t="shared" si="0"/>
        <v>0</v>
      </c>
      <c r="D151" s="14">
        <f>IF('RNV 01 2024'!G151="Acepta", 1, IF('RNV 01 2024'!G151="Rechaza", 0.5, IF(ISBLANK('RNV 01 2024'!G151), 0, )))</f>
        <v>0</v>
      </c>
      <c r="E151" s="14">
        <f>IF('RNV 01 2024'!I151="Se señala",1,0)</f>
        <v>0</v>
      </c>
      <c r="F151" s="14">
        <f t="shared" si="1"/>
        <v>0</v>
      </c>
      <c r="G151" s="14" t="str">
        <f>IF('RNV 01 2024'!L151="Implementadas", 1, IF('RNV 01 2024'!L151="Parcialmente implementadas", 0.5, IF('RNV 01 2024'!L151="No implementadas", 0,"0" )))</f>
        <v>0</v>
      </c>
    </row>
    <row r="152" spans="1:7" ht="15.75" customHeight="1" x14ac:dyDescent="0.25">
      <c r="A152" s="14">
        <f>IF(LEN('RNV 01 2024'!G152)&gt;0, 1, 0)</f>
        <v>1</v>
      </c>
      <c r="B152" s="14">
        <f>IF('RNV 01 2024'!J152="En tiempo",1,0)</f>
        <v>1</v>
      </c>
      <c r="C152" s="14">
        <f t="shared" si="0"/>
        <v>1</v>
      </c>
      <c r="D152" s="14">
        <f>IF('RNV 01 2024'!G152="Acepta", 1, IF('RNV 01 2024'!G152="Rechaza", 0.5, IF(ISBLANK('RNV 01 2024'!G152), 0, )))</f>
        <v>1</v>
      </c>
      <c r="E152" s="14">
        <f>IF('RNV 01 2024'!I152="Se señala",1,0)</f>
        <v>1</v>
      </c>
      <c r="F152" s="14">
        <f t="shared" si="1"/>
        <v>1</v>
      </c>
      <c r="G152" s="14" t="str">
        <f>IF('RNV 01 2024'!L152="Implementadas", 1, IF('RNV 01 2024'!L152="Parcialmente implementadas", 0.5, IF('RNV 01 2024'!L152="No implementadas", 0,"0" )))</f>
        <v>0</v>
      </c>
    </row>
    <row r="153" spans="1:7" ht="15.75" customHeight="1" x14ac:dyDescent="0.25">
      <c r="A153" s="14">
        <f>IF(LEN('RNV 01 2024'!G153)&gt;0, 1, 0)</f>
        <v>1</v>
      </c>
      <c r="B153" s="14">
        <f>IF('RNV 01 2024'!J153="En tiempo",1,0)</f>
        <v>0</v>
      </c>
      <c r="C153" s="14">
        <f t="shared" si="0"/>
        <v>0.5</v>
      </c>
      <c r="D153" s="14">
        <f>IF('RNV 01 2024'!G153="Acepta", 1, IF('RNV 01 2024'!G153="Rechaza", 0.5, IF(ISBLANK('RNV 01 2024'!G153), 0, )))</f>
        <v>1</v>
      </c>
      <c r="E153" s="14">
        <f>IF('RNV 01 2024'!I153="Se señala",1,0)</f>
        <v>1</v>
      </c>
      <c r="F153" s="14">
        <f t="shared" si="1"/>
        <v>1</v>
      </c>
      <c r="G153" s="14">
        <f>IF('RNV 01 2024'!L153="Implementadas", 1, IF('RNV 01 2024'!L153="Parcialmente implementadas", 0.5, IF('RNV 01 2024'!L153="No implementadas", 0,"0" )))</f>
        <v>1</v>
      </c>
    </row>
    <row r="154" spans="1:7" ht="15.75" customHeight="1" x14ac:dyDescent="0.25">
      <c r="A154" s="14">
        <f>IF(LEN('RNV 01 2024'!G154)&gt;0, 1, 0)</f>
        <v>0</v>
      </c>
      <c r="B154" s="14">
        <f>IF('RNV 01 2024'!J154="En tiempo",1,0)</f>
        <v>0</v>
      </c>
      <c r="C154" s="14">
        <f t="shared" si="0"/>
        <v>0</v>
      </c>
      <c r="D154" s="14">
        <f>IF('RNV 01 2024'!G154="Acepta", 1, IF('RNV 01 2024'!G154="Rechaza", 0.5, IF(ISBLANK('RNV 01 2024'!G154), 0, )))</f>
        <v>0</v>
      </c>
      <c r="E154" s="14">
        <f>IF('RNV 01 2024'!I154="Se señala",1,0)</f>
        <v>0</v>
      </c>
      <c r="F154" s="14">
        <f t="shared" si="1"/>
        <v>0</v>
      </c>
      <c r="G154" s="14" t="str">
        <f>IF('RNV 01 2024'!L154="Implementadas", 1, IF('RNV 01 2024'!L154="Parcialmente implementadas", 0.5, IF('RNV 01 2024'!L154="No implementadas", 0,"0" )))</f>
        <v>0</v>
      </c>
    </row>
    <row r="155" spans="1:7" ht="15.75" customHeight="1" x14ac:dyDescent="0.25">
      <c r="A155" s="14">
        <f>IF(LEN('RNV 01 2024'!G155)&gt;0, 1, 0)</f>
        <v>0</v>
      </c>
      <c r="B155" s="14">
        <f>IF('RNV 01 2024'!J155="En tiempo",1,0)</f>
        <v>0</v>
      </c>
      <c r="C155" s="14">
        <f t="shared" si="0"/>
        <v>0</v>
      </c>
      <c r="D155" s="14">
        <f>IF('RNV 01 2024'!G155="Acepta", 1, IF('RNV 01 2024'!G155="Rechaza", 0.5, IF(ISBLANK('RNV 01 2024'!G155), 0, )))</f>
        <v>0</v>
      </c>
      <c r="E155" s="14">
        <f>IF('RNV 01 2024'!I155="Se señala",1,0)</f>
        <v>0</v>
      </c>
      <c r="F155" s="14">
        <f t="shared" si="1"/>
        <v>0</v>
      </c>
      <c r="G155" s="14" t="str">
        <f>IF('RNV 01 2024'!L155="Implementadas", 1, IF('RNV 01 2024'!L155="Parcialmente implementadas", 0.5, IF('RNV 01 2024'!L155="No implementadas", 0,"0" )))</f>
        <v>0</v>
      </c>
    </row>
    <row r="156" spans="1:7" ht="15.75" customHeight="1" x14ac:dyDescent="0.25">
      <c r="A156" s="14">
        <f>IF(LEN('RNV 01 2024'!G156)&gt;0, 1, 0)</f>
        <v>1</v>
      </c>
      <c r="B156" s="14">
        <f>IF('RNV 01 2024'!J156="En tiempo",1,0)</f>
        <v>1</v>
      </c>
      <c r="C156" s="14">
        <f t="shared" si="0"/>
        <v>1</v>
      </c>
      <c r="D156" s="14">
        <f>IF('RNV 01 2024'!G156="Acepta", 1, IF('RNV 01 2024'!G156="Rechaza", 0.5, IF(ISBLANK('RNV 01 2024'!G156), 0, )))</f>
        <v>1</v>
      </c>
      <c r="E156" s="14">
        <f>IF('RNV 01 2024'!I156="Se señala",1,0)</f>
        <v>1</v>
      </c>
      <c r="F156" s="14">
        <f t="shared" si="1"/>
        <v>1</v>
      </c>
      <c r="G156" s="14" t="str">
        <f>IF('RNV 01 2024'!L156="Implementadas", 1, IF('RNV 01 2024'!L156="Parcialmente implementadas", 0.5, IF('RNV 01 2024'!L156="No implementadas", 0,"0" )))</f>
        <v>0</v>
      </c>
    </row>
    <row r="157" spans="1:7" ht="15.75" customHeight="1" x14ac:dyDescent="0.25">
      <c r="A157" s="14">
        <f>IF(LEN('RNV 01 2024'!G157)&gt;0, 1, 0)</f>
        <v>0</v>
      </c>
      <c r="B157" s="14">
        <f>IF('RNV 01 2024'!J157="En tiempo",1,0)</f>
        <v>0</v>
      </c>
      <c r="C157" s="14">
        <f t="shared" si="0"/>
        <v>0</v>
      </c>
      <c r="D157" s="14">
        <f>IF('RNV 01 2024'!G157="Acepta", 1, IF('RNV 01 2024'!G157="Rechaza", 0.5, IF(ISBLANK('RNV 01 2024'!G157), 0, )))</f>
        <v>0</v>
      </c>
      <c r="E157" s="14">
        <f>IF('RNV 01 2024'!I157="Se señala",1,0)</f>
        <v>0</v>
      </c>
      <c r="F157" s="14">
        <f t="shared" si="1"/>
        <v>0</v>
      </c>
      <c r="G157" s="14" t="str">
        <f>IF('RNV 01 2024'!L157="Implementadas", 1, IF('RNV 01 2024'!L157="Parcialmente implementadas", 0.5, IF('RNV 01 2024'!L157="No implementadas", 0,"0" )))</f>
        <v>0</v>
      </c>
    </row>
    <row r="158" spans="1:7" ht="15.75" customHeight="1" x14ac:dyDescent="0.25">
      <c r="A158" s="14">
        <f>IF(LEN('RNV 01 2024'!G158)&gt;0, 1, 0)</f>
        <v>0</v>
      </c>
      <c r="B158" s="14">
        <f>IF('RNV 01 2024'!J158="En tiempo",1,0)</f>
        <v>0</v>
      </c>
      <c r="C158" s="14">
        <f t="shared" si="0"/>
        <v>0</v>
      </c>
      <c r="D158" s="14">
        <f>IF('RNV 01 2024'!G158="Acepta", 1, IF('RNV 01 2024'!G158="Rechaza", 0.5, IF(ISBLANK('RNV 01 2024'!G158), 0, )))</f>
        <v>0</v>
      </c>
      <c r="E158" s="14">
        <f>IF('RNV 01 2024'!I158="Se señala",1,0)</f>
        <v>0</v>
      </c>
      <c r="F158" s="14">
        <f t="shared" si="1"/>
        <v>0</v>
      </c>
      <c r="G158" s="14" t="str">
        <f>IF('RNV 01 2024'!L158="Implementadas", 1, IF('RNV 01 2024'!L158="Parcialmente implementadas", 0.5, IF('RNV 01 2024'!L158="No implementadas", 0,"0" )))</f>
        <v>0</v>
      </c>
    </row>
    <row r="159" spans="1:7" ht="15.75" customHeight="1" x14ac:dyDescent="0.25">
      <c r="A159" s="14">
        <f>IF(LEN('RNV 01 2024'!G159)&gt;0, 1, 0)</f>
        <v>1</v>
      </c>
      <c r="B159" s="14">
        <f>IF('RNV 01 2024'!J159="En tiempo",1,0)</f>
        <v>1</v>
      </c>
      <c r="C159" s="14">
        <f t="shared" si="0"/>
        <v>1</v>
      </c>
      <c r="D159" s="14">
        <f>IF('RNV 01 2024'!G159="Acepta", 1, IF('RNV 01 2024'!G159="Rechaza", 0.5, IF(ISBLANK('RNV 01 2024'!G159), 0, )))</f>
        <v>1</v>
      </c>
      <c r="E159" s="14">
        <f>IF('RNV 01 2024'!I159="Se señala",1,0)</f>
        <v>1</v>
      </c>
      <c r="F159" s="14">
        <f t="shared" si="1"/>
        <v>1</v>
      </c>
      <c r="G159" s="14" t="str">
        <f>IF('RNV 01 2024'!L159="Implementadas", 1, IF('RNV 01 2024'!L159="Parcialmente implementadas", 0.5, IF('RNV 01 2024'!L159="No implementadas", 0,"0" )))</f>
        <v>0</v>
      </c>
    </row>
    <row r="160" spans="1:7" ht="15.75" customHeight="1" x14ac:dyDescent="0.25">
      <c r="A160" s="14">
        <f>IF(LEN('RNV 01 2024'!G160)&gt;0, 1, 0)</f>
        <v>0</v>
      </c>
      <c r="B160" s="14">
        <f>IF('RNV 01 2024'!J160="En tiempo",1,0)</f>
        <v>0</v>
      </c>
      <c r="C160" s="14">
        <f t="shared" si="0"/>
        <v>0</v>
      </c>
      <c r="D160" s="14">
        <f>IF('RNV 01 2024'!G160="Acepta", 1, IF('RNV 01 2024'!G160="Rechaza", 0.5, IF(ISBLANK('RNV 01 2024'!G160), 0, )))</f>
        <v>0</v>
      </c>
      <c r="E160" s="14">
        <f>IF('RNV 01 2024'!I160="Se señala",1,0)</f>
        <v>0</v>
      </c>
      <c r="F160" s="14">
        <f t="shared" si="1"/>
        <v>0</v>
      </c>
      <c r="G160" s="14" t="str">
        <f>IF('RNV 01 2024'!L160="Implementadas", 1, IF('RNV 01 2024'!L160="Parcialmente implementadas", 0.5, IF('RNV 01 2024'!L160="No implementadas", 0,"0" )))</f>
        <v>0</v>
      </c>
    </row>
    <row r="161" spans="1:7" ht="15.75" customHeight="1" x14ac:dyDescent="0.25">
      <c r="A161" s="14">
        <f>IF(LEN('RNV 01 2024'!G161)&gt;0, 1, 0)</f>
        <v>0</v>
      </c>
      <c r="B161" s="14">
        <f>IF('RNV 01 2024'!J161="En tiempo",1,0)</f>
        <v>0</v>
      </c>
      <c r="C161" s="14">
        <f t="shared" si="0"/>
        <v>0</v>
      </c>
      <c r="D161" s="14">
        <f>IF('RNV 01 2024'!G161="Acepta", 1, IF('RNV 01 2024'!G161="Rechaza", 0.5, IF(ISBLANK('RNV 01 2024'!G161), 0, )))</f>
        <v>0</v>
      </c>
      <c r="E161" s="14">
        <f>IF('RNV 01 2024'!I161="Se señala",1,0)</f>
        <v>0</v>
      </c>
      <c r="F161" s="14">
        <f t="shared" si="1"/>
        <v>0</v>
      </c>
      <c r="G161" s="14" t="str">
        <f>IF('RNV 01 2024'!L161="Implementadas", 1, IF('RNV 01 2024'!L161="Parcialmente implementadas", 0.5, IF('RNV 01 2024'!L161="No implementadas", 0,"0" )))</f>
        <v>0</v>
      </c>
    </row>
    <row r="162" spans="1:7" ht="15.75" customHeight="1" x14ac:dyDescent="0.25">
      <c r="A162" s="14">
        <f>IF(LEN('RNV 01 2024'!G162)&gt;0, 1, 0)</f>
        <v>0</v>
      </c>
      <c r="B162" s="14">
        <f>IF('RNV 01 2024'!J162="En tiempo",1,0)</f>
        <v>0</v>
      </c>
      <c r="C162" s="14">
        <f t="shared" si="0"/>
        <v>0</v>
      </c>
      <c r="D162" s="14">
        <f>IF('RNV 01 2024'!G162="Acepta", 1, IF('RNV 01 2024'!G162="Rechaza", 0.5, IF(ISBLANK('RNV 01 2024'!G162), 0, )))</f>
        <v>0</v>
      </c>
      <c r="E162" s="14">
        <f>IF('RNV 01 2024'!I162="Se señala",1,0)</f>
        <v>0</v>
      </c>
      <c r="F162" s="14">
        <f t="shared" si="1"/>
        <v>0</v>
      </c>
      <c r="G162" s="14" t="str">
        <f>IF('RNV 01 2024'!L162="Implementadas", 1, IF('RNV 01 2024'!L162="Parcialmente implementadas", 0.5, IF('RNV 01 2024'!L162="No implementadas", 0,"0" )))</f>
        <v>0</v>
      </c>
    </row>
    <row r="163" spans="1:7" ht="15.75" customHeight="1" x14ac:dyDescent="0.25">
      <c r="A163" s="14">
        <f>IF(LEN('RNV 01 2024'!G163)&gt;0, 1, 0)</f>
        <v>0</v>
      </c>
      <c r="B163" s="14">
        <f>IF('RNV 01 2024'!J163="En tiempo",1,0)</f>
        <v>0</v>
      </c>
      <c r="C163" s="14">
        <f t="shared" si="0"/>
        <v>0</v>
      </c>
      <c r="D163" s="14">
        <f>IF('RNV 01 2024'!G163="Acepta", 1, IF('RNV 01 2024'!G163="Rechaza", 0.5, IF(ISBLANK('RNV 01 2024'!G163), 0, )))</f>
        <v>0</v>
      </c>
      <c r="E163" s="14">
        <f>IF('RNV 01 2024'!I163="Se señala",1,0)</f>
        <v>0</v>
      </c>
      <c r="F163" s="14">
        <f t="shared" si="1"/>
        <v>0</v>
      </c>
      <c r="G163" s="14" t="str">
        <f>IF('RNV 01 2024'!L163="Implementadas", 1, IF('RNV 01 2024'!L163="Parcialmente implementadas", 0.5, IF('RNV 01 2024'!L163="No implementadas", 0,"0" )))</f>
        <v>0</v>
      </c>
    </row>
    <row r="164" spans="1:7" ht="15.75" customHeight="1" x14ac:dyDescent="0.25">
      <c r="A164" s="14">
        <f>IF(LEN('RNV 01 2024'!G164)&gt;0, 1, 0)</f>
        <v>1</v>
      </c>
      <c r="B164" s="14">
        <f>IF('RNV 01 2024'!J164="En tiempo",1,0)</f>
        <v>0</v>
      </c>
      <c r="C164" s="14">
        <f t="shared" si="0"/>
        <v>0.5</v>
      </c>
      <c r="D164" s="14">
        <f>IF('RNV 01 2024'!G164="Acepta", 1, IF('RNV 01 2024'!G164="Rechaza", 0.5, IF(ISBLANK('RNV 01 2024'!G164), 0, )))</f>
        <v>0.5</v>
      </c>
      <c r="E164" s="14">
        <f>IF('RNV 01 2024'!I164="Se señala",1,0)</f>
        <v>1</v>
      </c>
      <c r="F164" s="14">
        <f t="shared" si="1"/>
        <v>0.75</v>
      </c>
      <c r="G164" s="14">
        <f>IF('RNV 01 2024'!L164="Implementadas", 1, IF('RNV 01 2024'!L164="Parcialmente implementadas", 0.5, IF('RNV 01 2024'!L164="No implementadas", 0,"0" )))</f>
        <v>0</v>
      </c>
    </row>
    <row r="165" spans="1:7" ht="15.75" customHeight="1" x14ac:dyDescent="0.25">
      <c r="A165" s="14">
        <f>IF(LEN('RNV 01 2024'!G165)&gt;0, 1, 0)</f>
        <v>1</v>
      </c>
      <c r="B165" s="14">
        <f>IF('RNV 01 2024'!J165="En tiempo",1,0)</f>
        <v>1</v>
      </c>
      <c r="C165" s="14">
        <f t="shared" si="0"/>
        <v>1</v>
      </c>
      <c r="D165" s="14">
        <f>IF('RNV 01 2024'!G165="Acepta", 1, IF('RNV 01 2024'!G165="Rechaza", 0.5, IF(ISBLANK('RNV 01 2024'!G165), 0, )))</f>
        <v>0.5</v>
      </c>
      <c r="E165" s="14">
        <f>IF('RNV 01 2024'!I165="Se señala",1,0)</f>
        <v>1</v>
      </c>
      <c r="F165" s="14">
        <f t="shared" si="1"/>
        <v>0.75</v>
      </c>
      <c r="G165" s="14">
        <f>IF('RNV 01 2024'!L165="Implementadas", 1, IF('RNV 01 2024'!L165="Parcialmente implementadas", 0.5, IF('RNV 01 2024'!L165="No implementadas", 0,"0" )))</f>
        <v>0</v>
      </c>
    </row>
    <row r="166" spans="1:7" ht="15.75" customHeight="1" x14ac:dyDescent="0.25">
      <c r="A166" s="14">
        <f>IF(LEN('RNV 01 2024'!G166)&gt;0, 1, 0)</f>
        <v>0</v>
      </c>
      <c r="B166" s="14">
        <f>IF('RNV 01 2024'!J166="En tiempo",1,0)</f>
        <v>0</v>
      </c>
      <c r="C166" s="14">
        <f t="shared" si="0"/>
        <v>0</v>
      </c>
      <c r="D166" s="14">
        <f>IF('RNV 01 2024'!G166="Acepta", 1, IF('RNV 01 2024'!G166="Rechaza", 0.5, IF(ISBLANK('RNV 01 2024'!G166), 0, )))</f>
        <v>0</v>
      </c>
      <c r="E166" s="14">
        <f>IF('RNV 01 2024'!I166="Se señala",1,0)</f>
        <v>0</v>
      </c>
      <c r="F166" s="14">
        <f t="shared" si="1"/>
        <v>0</v>
      </c>
      <c r="G166" s="14" t="str">
        <f>IF('RNV 01 2024'!L166="Implementadas", 1, IF('RNV 01 2024'!L166="Parcialmente implementadas", 0.5, IF('RNV 01 2024'!L166="No implementadas", 0,"0" )))</f>
        <v>0</v>
      </c>
    </row>
    <row r="167" spans="1:7" ht="15.75" customHeight="1" x14ac:dyDescent="0.25">
      <c r="A167" s="14">
        <f>IF(LEN('RNV 01 2024'!G167)&gt;0, 1, 0)</f>
        <v>1</v>
      </c>
      <c r="B167" s="14">
        <f>IF('RNV 01 2024'!J167="En tiempo",1,0)</f>
        <v>1</v>
      </c>
      <c r="C167" s="14">
        <f t="shared" si="0"/>
        <v>1</v>
      </c>
      <c r="D167" s="14">
        <f>IF('RNV 01 2024'!G167="Acepta", 1, IF('RNV 01 2024'!G167="Rechaza", 0.5, IF(ISBLANK('RNV 01 2024'!G167), 0, )))</f>
        <v>1</v>
      </c>
      <c r="E167" s="14">
        <f>IF('RNV 01 2024'!I167="Se señala",1,0)</f>
        <v>1</v>
      </c>
      <c r="F167" s="14">
        <f t="shared" si="1"/>
        <v>1</v>
      </c>
      <c r="G167" s="14" t="str">
        <f>IF('RNV 01 2024'!L167="Implementadas", 1, IF('RNV 01 2024'!L167="Parcialmente implementadas", 0.5, IF('RNV 01 2024'!L167="No implementadas", 0,"0" )))</f>
        <v>0</v>
      </c>
    </row>
    <row r="168" spans="1:7" ht="15.75" customHeight="1" x14ac:dyDescent="0.25">
      <c r="A168" s="14">
        <f>IF(LEN('RNV 01 2024'!G168)&gt;0, 1, 0)</f>
        <v>0</v>
      </c>
      <c r="B168" s="14">
        <f>IF('RNV 01 2024'!J168="En tiempo",1,0)</f>
        <v>0</v>
      </c>
      <c r="C168" s="14">
        <f t="shared" si="0"/>
        <v>0</v>
      </c>
      <c r="D168" s="14">
        <f>IF('RNV 01 2024'!G168="Acepta", 1, IF('RNV 01 2024'!G168="Rechaza", 0.5, IF(ISBLANK('RNV 01 2024'!G168), 0, )))</f>
        <v>0</v>
      </c>
      <c r="E168" s="14">
        <f>IF('RNV 01 2024'!I168="Se señala",1,0)</f>
        <v>0</v>
      </c>
      <c r="F168" s="14">
        <f t="shared" si="1"/>
        <v>0</v>
      </c>
      <c r="G168" s="14" t="str">
        <f>IF('RNV 01 2024'!L168="Implementadas", 1, IF('RNV 01 2024'!L168="Parcialmente implementadas", 0.5, IF('RNV 01 2024'!L168="No implementadas", 0,"0" )))</f>
        <v>0</v>
      </c>
    </row>
    <row r="169" spans="1:7" ht="15.75" customHeight="1" x14ac:dyDescent="0.25">
      <c r="A169" s="14">
        <f>IF(LEN('RNV 01 2024'!G169)&gt;0, 1, 0)</f>
        <v>1</v>
      </c>
      <c r="B169" s="14">
        <f>IF('RNV 01 2024'!J169="En tiempo",1,0)</f>
        <v>1</v>
      </c>
      <c r="C169" s="14">
        <f t="shared" si="0"/>
        <v>1</v>
      </c>
      <c r="D169" s="14">
        <f>IF('RNV 01 2024'!G169="Acepta", 1, IF('RNV 01 2024'!G169="Rechaza", 0.5, IF(ISBLANK('RNV 01 2024'!G169), 0, )))</f>
        <v>1</v>
      </c>
      <c r="E169" s="14">
        <f>IF('RNV 01 2024'!I169="Se señala",1,0)</f>
        <v>1</v>
      </c>
      <c r="F169" s="14">
        <f t="shared" si="1"/>
        <v>1</v>
      </c>
      <c r="G169" s="14" t="str">
        <f>IF('RNV 01 2024'!L169="Implementadas", 1, IF('RNV 01 2024'!L169="Parcialmente implementadas", 0.5, IF('RNV 01 2024'!L169="No implementadas", 0,"0" )))</f>
        <v>0</v>
      </c>
    </row>
    <row r="170" spans="1:7" ht="15.75" customHeight="1" x14ac:dyDescent="0.25">
      <c r="A170" s="14">
        <f>IF(LEN('RNV 01 2024'!G170)&gt;0, 1, 0)</f>
        <v>1</v>
      </c>
      <c r="B170" s="14">
        <f>IF('RNV 01 2024'!J170="En tiempo",1,0)</f>
        <v>0</v>
      </c>
      <c r="C170" s="14">
        <f t="shared" si="0"/>
        <v>0.5</v>
      </c>
      <c r="D170" s="14">
        <f>IF('RNV 01 2024'!G170="Acepta", 1, IF('RNV 01 2024'!G170="Rechaza", 0.5, IF(ISBLANK('RNV 01 2024'!G170), 0, )))</f>
        <v>1</v>
      </c>
      <c r="E170" s="14">
        <f>IF('RNV 01 2024'!I170="Se señala",1,0)</f>
        <v>1</v>
      </c>
      <c r="F170" s="14">
        <f t="shared" si="1"/>
        <v>1</v>
      </c>
      <c r="G170" s="14">
        <f>IF('RNV 01 2024'!L170="Implementadas", 1, IF('RNV 01 2024'!L170="Parcialmente implementadas", 0.5, IF('RNV 01 2024'!L170="No implementadas", 0,"0" )))</f>
        <v>0.5</v>
      </c>
    </row>
    <row r="171" spans="1:7" ht="15.75" customHeight="1" x14ac:dyDescent="0.25">
      <c r="A171" s="14">
        <f>IF(LEN('RNV 01 2024'!G171)&gt;0, 1, 0)</f>
        <v>1</v>
      </c>
      <c r="B171" s="14">
        <f>IF('RNV 01 2024'!J171="En tiempo",1,0)</f>
        <v>0</v>
      </c>
      <c r="C171" s="14">
        <f t="shared" si="0"/>
        <v>0.5</v>
      </c>
      <c r="D171" s="14">
        <f>IF('RNV 01 2024'!G171="Acepta", 1, IF('RNV 01 2024'!G171="Rechaza", 0.5, IF(ISBLANK('RNV 01 2024'!G171), 0, )))</f>
        <v>0.5</v>
      </c>
      <c r="E171" s="14">
        <f>IF('RNV 01 2024'!I171="Se señala",1,0)</f>
        <v>1</v>
      </c>
      <c r="F171" s="14">
        <f t="shared" si="1"/>
        <v>0.75</v>
      </c>
      <c r="G171" s="14">
        <f>IF('RNV 01 2024'!L171="Implementadas", 1, IF('RNV 01 2024'!L171="Parcialmente implementadas", 0.5, IF('RNV 01 2024'!L171="No implementadas", 0,"0" )))</f>
        <v>0</v>
      </c>
    </row>
    <row r="172" spans="1:7" ht="15.75" customHeight="1" x14ac:dyDescent="0.25">
      <c r="A172" s="14">
        <f>IF(LEN('RNV 01 2024'!G172)&gt;0, 1, 0)</f>
        <v>1</v>
      </c>
      <c r="B172" s="14">
        <f>IF('RNV 01 2024'!J172="En tiempo",1,0)</f>
        <v>0</v>
      </c>
      <c r="C172" s="14">
        <f t="shared" si="0"/>
        <v>0.5</v>
      </c>
      <c r="D172" s="14">
        <f>IF('RNV 01 2024'!G172="Acepta", 1, IF('RNV 01 2024'!G172="Rechaza", 0.5, IF(ISBLANK('RNV 01 2024'!G172), 0, )))</f>
        <v>0.5</v>
      </c>
      <c r="E172" s="14">
        <f>IF('RNV 01 2024'!I172="Se señala",1,0)</f>
        <v>1</v>
      </c>
      <c r="F172" s="14">
        <f t="shared" si="1"/>
        <v>0.75</v>
      </c>
      <c r="G172" s="14">
        <f>IF('RNV 01 2024'!L172="Implementadas", 1, IF('RNV 01 2024'!L172="Parcialmente implementadas", 0.5, IF('RNV 01 2024'!L172="No implementadas", 0,"0" )))</f>
        <v>0.5</v>
      </c>
    </row>
    <row r="173" spans="1:7" ht="15.75" customHeight="1" x14ac:dyDescent="0.25">
      <c r="A173" s="14">
        <f>IF(LEN('RNV 01 2024'!G173)&gt;0, 1, 0)</f>
        <v>0</v>
      </c>
      <c r="B173" s="14">
        <f>IF('RNV 01 2024'!J173="En tiempo",1,0)</f>
        <v>0</v>
      </c>
      <c r="C173" s="14">
        <f t="shared" si="0"/>
        <v>0</v>
      </c>
      <c r="D173" s="14">
        <f>IF('RNV 01 2024'!G173="Acepta", 1, IF('RNV 01 2024'!G173="Rechaza", 0.5, IF(ISBLANK('RNV 01 2024'!G173), 0, )))</f>
        <v>0</v>
      </c>
      <c r="E173" s="14">
        <f>IF('RNV 01 2024'!I173="Se señala",1,0)</f>
        <v>0</v>
      </c>
      <c r="F173" s="14">
        <f t="shared" si="1"/>
        <v>0</v>
      </c>
      <c r="G173" s="14" t="str">
        <f>IF('RNV 01 2024'!L173="Implementadas", 1, IF('RNV 01 2024'!L173="Parcialmente implementadas", 0.5, IF('RNV 01 2024'!L173="No implementadas", 0,"0" )))</f>
        <v>0</v>
      </c>
    </row>
    <row r="174" spans="1:7" ht="15.75" customHeight="1" x14ac:dyDescent="0.25">
      <c r="A174" s="14">
        <f>IF(LEN('RNV 01 2024'!G174)&gt;0, 1, 0)</f>
        <v>0</v>
      </c>
      <c r="B174" s="14">
        <f>IF('RNV 01 2024'!J174="En tiempo",1,0)</f>
        <v>0</v>
      </c>
      <c r="C174" s="14">
        <f t="shared" si="0"/>
        <v>0</v>
      </c>
      <c r="D174" s="14">
        <f>IF('RNV 01 2024'!G174="Acepta", 1, IF('RNV 01 2024'!G174="Rechaza", 0.5, IF(ISBLANK('RNV 01 2024'!G174), 0, )))</f>
        <v>0</v>
      </c>
      <c r="E174" s="14">
        <f>IF('RNV 01 2024'!I174="Se señala",1,0)</f>
        <v>0</v>
      </c>
      <c r="F174" s="14">
        <f t="shared" si="1"/>
        <v>0</v>
      </c>
      <c r="G174" s="14" t="str">
        <f>IF('RNV 01 2024'!L174="Implementadas", 1, IF('RNV 01 2024'!L174="Parcialmente implementadas", 0.5, IF('RNV 01 2024'!L174="No implementadas", 0,"0" )))</f>
        <v>0</v>
      </c>
    </row>
    <row r="175" spans="1:7" ht="15.75" customHeight="1" x14ac:dyDescent="0.25">
      <c r="A175" s="14">
        <f>IF(LEN('RNV 01 2024'!G175)&gt;0, 1, 0)</f>
        <v>0</v>
      </c>
      <c r="B175" s="14">
        <f>IF('RNV 01 2024'!J175="En tiempo",1,0)</f>
        <v>0</v>
      </c>
      <c r="C175" s="14">
        <f t="shared" si="0"/>
        <v>0</v>
      </c>
      <c r="D175" s="14">
        <f>IF('RNV 01 2024'!G175="Acepta", 1, IF('RNV 01 2024'!G175="Rechaza", 0.5, IF(ISBLANK('RNV 01 2024'!G175), 0, )))</f>
        <v>0</v>
      </c>
      <c r="E175" s="14">
        <f>IF('RNV 01 2024'!I175="Se señala",1,0)</f>
        <v>0</v>
      </c>
      <c r="F175" s="14">
        <f t="shared" si="1"/>
        <v>0</v>
      </c>
      <c r="G175" s="14" t="str">
        <f>IF('RNV 01 2024'!L175="Implementadas", 1, IF('RNV 01 2024'!L175="Parcialmente implementadas", 0.5, IF('RNV 01 2024'!L175="No implementadas", 0,"0" )))</f>
        <v>0</v>
      </c>
    </row>
    <row r="176" spans="1:7" ht="15.75" customHeight="1" x14ac:dyDescent="0.25">
      <c r="A176" s="14">
        <f>IF(LEN('RNV 01 2024'!G176)&gt;0, 1, 0)</f>
        <v>0</v>
      </c>
      <c r="B176" s="14">
        <f>IF('RNV 01 2024'!J176="En tiempo",1,0)</f>
        <v>0</v>
      </c>
      <c r="C176" s="14">
        <f t="shared" si="0"/>
        <v>0</v>
      </c>
      <c r="D176" s="14">
        <f>IF('RNV 01 2024'!G176="Acepta", 1, IF('RNV 01 2024'!G176="Rechaza", 0.5, IF(ISBLANK('RNV 01 2024'!G176), 0, )))</f>
        <v>0</v>
      </c>
      <c r="E176" s="14">
        <f>IF('RNV 01 2024'!I176="Se señala",1,0)</f>
        <v>0</v>
      </c>
      <c r="F176" s="14">
        <f t="shared" si="1"/>
        <v>0</v>
      </c>
      <c r="G176" s="14" t="str">
        <f>IF('RNV 01 2024'!L176="Implementadas", 1, IF('RNV 01 2024'!L176="Parcialmente implementadas", 0.5, IF('RNV 01 2024'!L176="No implementadas", 0,"0" )))</f>
        <v>0</v>
      </c>
    </row>
    <row r="177" spans="1:7" ht="15.75" customHeight="1" x14ac:dyDescent="0.25">
      <c r="A177" s="14">
        <f>IF(LEN('RNV 01 2024'!G177)&gt;0, 1, 0)</f>
        <v>1</v>
      </c>
      <c r="B177" s="14">
        <f>IF('RNV 01 2024'!J177="En tiempo",1,0)</f>
        <v>1</v>
      </c>
      <c r="C177" s="14">
        <f t="shared" si="0"/>
        <v>1</v>
      </c>
      <c r="D177" s="14">
        <f>IF('RNV 01 2024'!G177="Acepta", 1, IF('RNV 01 2024'!G177="Rechaza", 0.5, IF(ISBLANK('RNV 01 2024'!G177), 0, )))</f>
        <v>0.5</v>
      </c>
      <c r="E177" s="14">
        <f>IF('RNV 01 2024'!I177="Se señala",1,0)</f>
        <v>0</v>
      </c>
      <c r="F177" s="14">
        <f t="shared" si="1"/>
        <v>0.25</v>
      </c>
      <c r="G177" s="14">
        <f>IF('RNV 01 2024'!L177="Implementadas", 1, IF('RNV 01 2024'!L177="Parcialmente implementadas", 0.5, IF('RNV 01 2024'!L177="No implementadas", 0,"0" )))</f>
        <v>0</v>
      </c>
    </row>
    <row r="178" spans="1:7" ht="15.75" customHeight="1" x14ac:dyDescent="0.25">
      <c r="A178" s="14">
        <f>IF(LEN('RNV 01 2024'!G178)&gt;0, 1, 0)</f>
        <v>0</v>
      </c>
      <c r="B178" s="14">
        <f>IF('RNV 01 2024'!J178="En tiempo",1,0)</f>
        <v>0</v>
      </c>
      <c r="C178" s="14">
        <f t="shared" si="0"/>
        <v>0</v>
      </c>
      <c r="D178" s="14">
        <f>IF('RNV 01 2024'!G178="Acepta", 1, IF('RNV 01 2024'!G178="Rechaza", 0.5, IF(ISBLANK('RNV 01 2024'!G178), 0, )))</f>
        <v>0</v>
      </c>
      <c r="E178" s="14">
        <f>IF('RNV 01 2024'!I178="Se señala",1,0)</f>
        <v>0</v>
      </c>
      <c r="F178" s="14">
        <f t="shared" si="1"/>
        <v>0</v>
      </c>
      <c r="G178" s="14" t="str">
        <f>IF('RNV 01 2024'!L178="Implementadas", 1, IF('RNV 01 2024'!L178="Parcialmente implementadas", 0.5, IF('RNV 01 2024'!L178="No implementadas", 0,"0" )))</f>
        <v>0</v>
      </c>
    </row>
    <row r="179" spans="1:7" ht="15.75" customHeight="1" x14ac:dyDescent="0.25">
      <c r="A179" s="14">
        <f>IF(LEN('RNV 01 2024'!G179)&gt;0, 1, 0)</f>
        <v>0</v>
      </c>
      <c r="B179" s="14">
        <f>IF('RNV 01 2024'!J179="En tiempo",1,0)</f>
        <v>0</v>
      </c>
      <c r="C179" s="14">
        <f t="shared" si="0"/>
        <v>0</v>
      </c>
      <c r="D179" s="14">
        <f>IF('RNV 01 2024'!G179="Acepta", 1, IF('RNV 01 2024'!G179="Rechaza", 0.5, IF(ISBLANK('RNV 01 2024'!G179), 0, )))</f>
        <v>0</v>
      </c>
      <c r="E179" s="14">
        <f>IF('RNV 01 2024'!I179="Se señala",1,0)</f>
        <v>0</v>
      </c>
      <c r="F179" s="14">
        <f t="shared" si="1"/>
        <v>0</v>
      </c>
      <c r="G179" s="14" t="str">
        <f>IF('RNV 01 2024'!L179="Implementadas", 1, IF('RNV 01 2024'!L179="Parcialmente implementadas", 0.5, IF('RNV 01 2024'!L179="No implementadas", 0,"0" )))</f>
        <v>0</v>
      </c>
    </row>
    <row r="180" spans="1:7" ht="15.75" customHeight="1" x14ac:dyDescent="0.25">
      <c r="A180" s="14">
        <f>IF(LEN('RNV 01 2024'!G180)&gt;0, 1, 0)</f>
        <v>0</v>
      </c>
      <c r="B180" s="14">
        <f>IF('RNV 01 2024'!J180="En tiempo",1,0)</f>
        <v>0</v>
      </c>
      <c r="C180" s="14">
        <f t="shared" si="0"/>
        <v>0</v>
      </c>
      <c r="D180" s="14">
        <f>IF('RNV 01 2024'!G180="Acepta", 1, IF('RNV 01 2024'!G180="Rechaza", 0.5, IF(ISBLANK('RNV 01 2024'!G180), 0, )))</f>
        <v>0</v>
      </c>
      <c r="E180" s="14">
        <f>IF('RNV 01 2024'!I180="Se señala",1,0)</f>
        <v>0</v>
      </c>
      <c r="F180" s="14">
        <f t="shared" si="1"/>
        <v>0</v>
      </c>
      <c r="G180" s="14" t="str">
        <f>IF('RNV 01 2024'!L180="Implementadas", 1, IF('RNV 01 2024'!L180="Parcialmente implementadas", 0.5, IF('RNV 01 2024'!L180="No implementadas", 0,"0" )))</f>
        <v>0</v>
      </c>
    </row>
    <row r="181" spans="1:7" ht="15.75" customHeight="1" x14ac:dyDescent="0.25">
      <c r="A181" s="14">
        <f>IF(LEN('RNV 01 2024'!G181)&gt;0, 1, 0)</f>
        <v>1</v>
      </c>
      <c r="B181" s="14">
        <f>IF('RNV 01 2024'!J181="En tiempo",1,0)</f>
        <v>0</v>
      </c>
      <c r="C181" s="14">
        <f t="shared" si="0"/>
        <v>0.5</v>
      </c>
      <c r="D181" s="14">
        <f>IF('RNV 01 2024'!G181="Acepta", 1, IF('RNV 01 2024'!G181="Rechaza", 0.5, IF(ISBLANK('RNV 01 2024'!G181), 0, )))</f>
        <v>1</v>
      </c>
      <c r="E181" s="14">
        <f>IF('RNV 01 2024'!I181="Se señala",1,0)</f>
        <v>1</v>
      </c>
      <c r="F181" s="14">
        <f t="shared" si="1"/>
        <v>1</v>
      </c>
      <c r="G181" s="14" t="str">
        <f>IF('RNV 01 2024'!L181="Implementadas", 1, IF('RNV 01 2024'!L181="Parcialmente implementadas", 0.5, IF('RNV 01 2024'!L181="No implementadas", 0,"0" )))</f>
        <v>0</v>
      </c>
    </row>
    <row r="182" spans="1:7" ht="15.75" customHeight="1" x14ac:dyDescent="0.25">
      <c r="A182" s="14">
        <f>IF(LEN('RNV 01 2024'!G182)&gt;0, 1, 0)</f>
        <v>0</v>
      </c>
      <c r="B182" s="14">
        <f>IF('RNV 01 2024'!J182="En tiempo",1,0)</f>
        <v>0</v>
      </c>
      <c r="C182" s="14">
        <f t="shared" si="0"/>
        <v>0</v>
      </c>
      <c r="D182" s="14">
        <f>IF('RNV 01 2024'!G182="Acepta", 1, IF('RNV 01 2024'!G182="Rechaza", 0.5, IF(ISBLANK('RNV 01 2024'!G182), 0, )))</f>
        <v>0</v>
      </c>
      <c r="E182" s="14">
        <f>IF('RNV 01 2024'!I182="Se señala",1,0)</f>
        <v>0</v>
      </c>
      <c r="F182" s="14">
        <f t="shared" si="1"/>
        <v>0</v>
      </c>
      <c r="G182" s="14" t="str">
        <f>IF('RNV 01 2024'!L182="Implementadas", 1, IF('RNV 01 2024'!L182="Parcialmente implementadas", 0.5, IF('RNV 01 2024'!L182="No implementadas", 0,"0" )))</f>
        <v>0</v>
      </c>
    </row>
    <row r="183" spans="1:7" ht="15.75" customHeight="1" x14ac:dyDescent="0.25">
      <c r="A183" s="14">
        <f>IF(LEN('RNV 01 2024'!G183)&gt;0, 1, 0)</f>
        <v>0</v>
      </c>
      <c r="B183" s="14">
        <f>IF('RNV 01 2024'!J183="En tiempo",1,0)</f>
        <v>0</v>
      </c>
      <c r="C183" s="14">
        <f t="shared" si="0"/>
        <v>0</v>
      </c>
      <c r="D183" s="14">
        <f>IF('RNV 01 2024'!G183="Acepta", 1, IF('RNV 01 2024'!G183="Rechaza", 0.5, IF(ISBLANK('RNV 01 2024'!G183), 0, )))</f>
        <v>0</v>
      </c>
      <c r="E183" s="14">
        <f>IF('RNV 01 2024'!I183="Se señala",1,0)</f>
        <v>0</v>
      </c>
      <c r="F183" s="14">
        <f t="shared" si="1"/>
        <v>0</v>
      </c>
      <c r="G183" s="14" t="str">
        <f>IF('RNV 01 2024'!L183="Implementadas", 1, IF('RNV 01 2024'!L183="Parcialmente implementadas", 0.5, IF('RNV 01 2024'!L183="No implementadas", 0,"0" )))</f>
        <v>0</v>
      </c>
    </row>
    <row r="184" spans="1:7" ht="15.75" customHeight="1" x14ac:dyDescent="0.25">
      <c r="A184" s="14">
        <f>IF(LEN('RNV 01 2024'!G184)&gt;0, 1, 0)</f>
        <v>1</v>
      </c>
      <c r="B184" s="14">
        <f>IF('RNV 01 2024'!J184="En tiempo",1,0)</f>
        <v>0</v>
      </c>
      <c r="C184" s="14">
        <f t="shared" si="0"/>
        <v>0.5</v>
      </c>
      <c r="D184" s="14">
        <f>IF('RNV 01 2024'!G184="Acepta", 1, IF('RNV 01 2024'!G184="Rechaza", 0.5, IF(ISBLANK('RNV 01 2024'!G184), 0, )))</f>
        <v>1</v>
      </c>
      <c r="E184" s="14">
        <f>IF('RNV 01 2024'!I184="Se señala",1,0)</f>
        <v>1</v>
      </c>
      <c r="F184" s="14">
        <f t="shared" si="1"/>
        <v>1</v>
      </c>
      <c r="G184" s="14">
        <f>IF('RNV 01 2024'!L184="Implementadas", 1, IF('RNV 01 2024'!L184="Parcialmente implementadas", 0.5, IF('RNV 01 2024'!L184="No implementadas", 0,"0" )))</f>
        <v>0.5</v>
      </c>
    </row>
    <row r="185" spans="1:7" ht="15.75" customHeight="1" x14ac:dyDescent="0.25">
      <c r="A185" s="14">
        <f>IF(LEN('RNV 01 2024'!G185)&gt;0, 1, 0)</f>
        <v>0</v>
      </c>
      <c r="B185" s="14">
        <f>IF('RNV 01 2024'!J185="En tiempo",1,0)</f>
        <v>0</v>
      </c>
      <c r="C185" s="14">
        <f t="shared" si="0"/>
        <v>0</v>
      </c>
      <c r="D185" s="14">
        <f>IF('RNV 01 2024'!G185="Acepta", 1, IF('RNV 01 2024'!G185="Rechaza", 0.5, IF(ISBLANK('RNV 01 2024'!G185), 0, )))</f>
        <v>0</v>
      </c>
      <c r="E185" s="14">
        <f>IF('RNV 01 2024'!I185="Se señala",1,0)</f>
        <v>0</v>
      </c>
      <c r="F185" s="14">
        <f t="shared" si="1"/>
        <v>0</v>
      </c>
      <c r="G185" s="14" t="str">
        <f>IF('RNV 01 2024'!L185="Implementadas", 1, IF('RNV 01 2024'!L185="Parcialmente implementadas", 0.5, IF('RNV 01 2024'!L185="No implementadas", 0,"0" )))</f>
        <v>0</v>
      </c>
    </row>
    <row r="186" spans="1:7" ht="15.75" customHeight="1" x14ac:dyDescent="0.25">
      <c r="A186" s="14">
        <f>IF(LEN('RNV 01 2024'!G186)&gt;0, 1, 0)</f>
        <v>0</v>
      </c>
      <c r="B186" s="14">
        <f>IF('RNV 01 2024'!J186="En tiempo",1,0)</f>
        <v>0</v>
      </c>
      <c r="C186" s="14">
        <f t="shared" si="0"/>
        <v>0</v>
      </c>
      <c r="D186" s="14">
        <f>IF('RNV 01 2024'!G186="Acepta", 1, IF('RNV 01 2024'!G186="Rechaza", 0.5, IF(ISBLANK('RNV 01 2024'!G186), 0, )))</f>
        <v>0</v>
      </c>
      <c r="E186" s="14">
        <f>IF('RNV 01 2024'!I186="Se señala",1,0)</f>
        <v>0</v>
      </c>
      <c r="F186" s="14">
        <f t="shared" si="1"/>
        <v>0</v>
      </c>
      <c r="G186" s="14" t="str">
        <f>IF('RNV 01 2024'!L186="Implementadas", 1, IF('RNV 01 2024'!L186="Parcialmente implementadas", 0.5, IF('RNV 01 2024'!L186="No implementadas", 0,"0" )))</f>
        <v>0</v>
      </c>
    </row>
    <row r="187" spans="1:7" ht="15.75" customHeight="1" x14ac:dyDescent="0.25">
      <c r="A187" s="14">
        <f>IF(LEN('RNV 01 2024'!G187)&gt;0, 1, 0)</f>
        <v>0</v>
      </c>
      <c r="B187" s="14">
        <f>IF('RNV 01 2024'!J187="En tiempo",1,0)</f>
        <v>0</v>
      </c>
      <c r="C187" s="14">
        <f t="shared" si="0"/>
        <v>0</v>
      </c>
      <c r="D187" s="14">
        <f>IF('RNV 01 2024'!G187="Acepta", 1, IF('RNV 01 2024'!G187="Rechaza", 0.5, IF(ISBLANK('RNV 01 2024'!G187), 0, )))</f>
        <v>0</v>
      </c>
      <c r="E187" s="14">
        <f>IF('RNV 01 2024'!I187="Se señala",1,0)</f>
        <v>0</v>
      </c>
      <c r="F187" s="14">
        <f t="shared" si="1"/>
        <v>0</v>
      </c>
      <c r="G187" s="14" t="str">
        <f>IF('RNV 01 2024'!L187="Implementadas", 1, IF('RNV 01 2024'!L187="Parcialmente implementadas", 0.5, IF('RNV 01 2024'!L187="No implementadas", 0,"0" )))</f>
        <v>0</v>
      </c>
    </row>
    <row r="188" spans="1:7" ht="15.75" customHeight="1" x14ac:dyDescent="0.25">
      <c r="A188" s="14">
        <f>IF(LEN('RNV 01 2024'!G188)&gt;0, 1, 0)</f>
        <v>0</v>
      </c>
      <c r="B188" s="14">
        <f>IF('RNV 01 2024'!J188="En tiempo",1,0)</f>
        <v>0</v>
      </c>
      <c r="C188" s="14">
        <f t="shared" si="0"/>
        <v>0</v>
      </c>
      <c r="D188" s="14">
        <f>IF('RNV 01 2024'!G188="Acepta", 1, IF('RNV 01 2024'!G188="Rechaza", 0.5, IF(ISBLANK('RNV 01 2024'!G188), 0, )))</f>
        <v>0</v>
      </c>
      <c r="E188" s="14">
        <f>IF('RNV 01 2024'!I188="Se señala",1,0)</f>
        <v>0</v>
      </c>
      <c r="F188" s="14">
        <f t="shared" si="1"/>
        <v>0</v>
      </c>
      <c r="G188" s="14" t="str">
        <f>IF('RNV 01 2024'!L188="Implementadas", 1, IF('RNV 01 2024'!L188="Parcialmente implementadas", 0.5, IF('RNV 01 2024'!L188="No implementadas", 0,"0" )))</f>
        <v>0</v>
      </c>
    </row>
    <row r="189" spans="1:7" ht="15.75" customHeight="1" x14ac:dyDescent="0.25">
      <c r="A189" s="14">
        <f>IF(LEN('RNV 01 2024'!G189)&gt;0, 1, 0)</f>
        <v>0</v>
      </c>
      <c r="B189" s="14">
        <f>IF('RNV 01 2024'!J189="En tiempo",1,0)</f>
        <v>0</v>
      </c>
      <c r="C189" s="14">
        <f t="shared" si="0"/>
        <v>0</v>
      </c>
      <c r="D189" s="14">
        <f>IF('RNV 01 2024'!G189="Acepta", 1, IF('RNV 01 2024'!G189="Rechaza", 0.5, IF(ISBLANK('RNV 01 2024'!G189), 0, )))</f>
        <v>0</v>
      </c>
      <c r="E189" s="14">
        <f>IF('RNV 01 2024'!I189="Se señala",1,0)</f>
        <v>0</v>
      </c>
      <c r="F189" s="14">
        <f t="shared" si="1"/>
        <v>0</v>
      </c>
      <c r="G189" s="14" t="str">
        <f>IF('RNV 01 2024'!L189="Implementadas", 1, IF('RNV 01 2024'!L189="Parcialmente implementadas", 0.5, IF('RNV 01 2024'!L189="No implementadas", 0,"0" )))</f>
        <v>0</v>
      </c>
    </row>
    <row r="190" spans="1:7" ht="15.75" customHeight="1" x14ac:dyDescent="0.25">
      <c r="A190" s="14">
        <f>IF(LEN('RNV 01 2024'!G190)&gt;0, 1, 0)</f>
        <v>0</v>
      </c>
      <c r="B190" s="14">
        <f>IF('RNV 01 2024'!J190="En tiempo",1,0)</f>
        <v>0</v>
      </c>
      <c r="C190" s="14">
        <f t="shared" si="0"/>
        <v>0</v>
      </c>
      <c r="D190" s="14">
        <f>IF('RNV 01 2024'!G190="Acepta", 1, IF('RNV 01 2024'!G190="Rechaza", 0.5, IF(ISBLANK('RNV 01 2024'!G190), 0, )))</f>
        <v>0</v>
      </c>
      <c r="E190" s="14">
        <f>IF('RNV 01 2024'!I190="Se señala",1,0)</f>
        <v>0</v>
      </c>
      <c r="F190" s="14">
        <f t="shared" si="1"/>
        <v>0</v>
      </c>
      <c r="G190" s="14" t="str">
        <f>IF('RNV 01 2024'!L190="Implementadas", 1, IF('RNV 01 2024'!L190="Parcialmente implementadas", 0.5, IF('RNV 01 2024'!L190="No implementadas", 0,"0" )))</f>
        <v>0</v>
      </c>
    </row>
    <row r="191" spans="1:7" ht="15.75" customHeight="1" x14ac:dyDescent="0.25">
      <c r="A191" s="14">
        <f>IF(LEN('RNV 01 2024'!G191)&gt;0, 1, 0)</f>
        <v>1</v>
      </c>
      <c r="B191" s="14">
        <f>IF('RNV 01 2024'!J191="En tiempo",1,0)</f>
        <v>0</v>
      </c>
      <c r="C191" s="14">
        <f t="shared" si="0"/>
        <v>0.5</v>
      </c>
      <c r="D191" s="14">
        <f>IF('RNV 01 2024'!G191="Acepta", 1, IF('RNV 01 2024'!G191="Rechaza", 0.5, IF(ISBLANK('RNV 01 2024'!G191), 0, )))</f>
        <v>1</v>
      </c>
      <c r="E191" s="14">
        <f>IF('RNV 01 2024'!I191="Se señala",1,0)</f>
        <v>1</v>
      </c>
      <c r="F191" s="14">
        <f t="shared" si="1"/>
        <v>1</v>
      </c>
      <c r="G191" s="14" t="str">
        <f>IF('RNV 01 2024'!L191="Implementadas", 1, IF('RNV 01 2024'!L191="Parcialmente implementadas", 0.5, IF('RNV 01 2024'!L191="No implementadas", 0,"0" )))</f>
        <v>0</v>
      </c>
    </row>
    <row r="192" spans="1:7" ht="15.75" customHeight="1" x14ac:dyDescent="0.25">
      <c r="A192" s="14">
        <f>IF(LEN('RNV 01 2024'!G192)&gt;0, 1, 0)</f>
        <v>0</v>
      </c>
      <c r="B192" s="14">
        <f>IF('RNV 01 2024'!J192="En tiempo",1,0)</f>
        <v>0</v>
      </c>
      <c r="C192" s="14">
        <f t="shared" si="0"/>
        <v>0</v>
      </c>
      <c r="D192" s="14">
        <f>IF('RNV 01 2024'!G192="Acepta", 1, IF('RNV 01 2024'!G192="Rechaza", 0.5, IF(ISBLANK('RNV 01 2024'!G192), 0, )))</f>
        <v>0</v>
      </c>
      <c r="E192" s="14">
        <f>IF('RNV 01 2024'!I192="Se señala",1,0)</f>
        <v>0</v>
      </c>
      <c r="F192" s="14">
        <f t="shared" si="1"/>
        <v>0</v>
      </c>
      <c r="G192" s="14" t="str">
        <f>IF('RNV 01 2024'!L192="Implementadas", 1, IF('RNV 01 2024'!L192="Parcialmente implementadas", 0.5, IF('RNV 01 2024'!L192="No implementadas", 0,"0" )))</f>
        <v>0</v>
      </c>
    </row>
    <row r="193" spans="1:7" ht="15.75" customHeight="1" x14ac:dyDescent="0.25">
      <c r="A193" s="14">
        <f>IF(LEN('RNV 01 2024'!G193)&gt;0, 1, 0)</f>
        <v>0</v>
      </c>
      <c r="B193" s="14">
        <f>IF('RNV 01 2024'!J193="En tiempo",1,0)</f>
        <v>0</v>
      </c>
      <c r="C193" s="14">
        <f t="shared" si="0"/>
        <v>0</v>
      </c>
      <c r="D193" s="14">
        <f>IF('RNV 01 2024'!G193="Acepta", 1, IF('RNV 01 2024'!G193="Rechaza", 0.5, IF(ISBLANK('RNV 01 2024'!G193), 0, )))</f>
        <v>0</v>
      </c>
      <c r="E193" s="14">
        <f>IF('RNV 01 2024'!I193="Se señala",1,0)</f>
        <v>0</v>
      </c>
      <c r="F193" s="14">
        <f t="shared" si="1"/>
        <v>0</v>
      </c>
      <c r="G193" s="14" t="str">
        <f>IF('RNV 01 2024'!L193="Implementadas", 1, IF('RNV 01 2024'!L193="Parcialmente implementadas", 0.5, IF('RNV 01 2024'!L193="No implementadas", 0,"0" )))</f>
        <v>0</v>
      </c>
    </row>
    <row r="194" spans="1:7" ht="15.75" customHeight="1" x14ac:dyDescent="0.25">
      <c r="A194" s="14">
        <f>IF(LEN('RNV 01 2024'!G194)&gt;0, 1, 0)</f>
        <v>0</v>
      </c>
      <c r="B194" s="14">
        <f>IF('RNV 01 2024'!J194="En tiempo",1,0)</f>
        <v>0</v>
      </c>
      <c r="C194" s="14">
        <f t="shared" si="0"/>
        <v>0</v>
      </c>
      <c r="D194" s="14">
        <f>IF('RNV 01 2024'!G194="Acepta", 1, IF('RNV 01 2024'!G194="Rechaza", 0.5, IF(ISBLANK('RNV 01 2024'!G194), 0, )))</f>
        <v>0</v>
      </c>
      <c r="E194" s="14">
        <f>IF('RNV 01 2024'!I194="Se señala",1,0)</f>
        <v>0</v>
      </c>
      <c r="F194" s="14">
        <f t="shared" si="1"/>
        <v>0</v>
      </c>
      <c r="G194" s="14" t="str">
        <f>IF('RNV 01 2024'!L194="Implementadas", 1, IF('RNV 01 2024'!L194="Parcialmente implementadas", 0.5, IF('RNV 01 2024'!L194="No implementadas", 0,"0" )))</f>
        <v>0</v>
      </c>
    </row>
    <row r="195" spans="1:7" ht="15.75" customHeight="1" x14ac:dyDescent="0.25">
      <c r="A195" s="14">
        <f>IF(LEN('RNV 01 2024'!G195)&gt;0, 1, 0)</f>
        <v>0</v>
      </c>
      <c r="B195" s="14">
        <f>IF('RNV 01 2024'!J195="En tiempo",1,0)</f>
        <v>0</v>
      </c>
      <c r="C195" s="14">
        <f t="shared" si="0"/>
        <v>0</v>
      </c>
      <c r="D195" s="14">
        <f>IF('RNV 01 2024'!G195="Acepta", 1, IF('RNV 01 2024'!G195="Rechaza", 0.5, IF(ISBLANK('RNV 01 2024'!G195), 0, )))</f>
        <v>0</v>
      </c>
      <c r="E195" s="14">
        <f>IF('RNV 01 2024'!I195="Se señala",1,0)</f>
        <v>0</v>
      </c>
      <c r="F195" s="14">
        <f t="shared" si="1"/>
        <v>0</v>
      </c>
      <c r="G195" s="14" t="str">
        <f>IF('RNV 01 2024'!L195="Implementadas", 1, IF('RNV 01 2024'!L195="Parcialmente implementadas", 0.5, IF('RNV 01 2024'!L195="No implementadas", 0,"0" )))</f>
        <v>0</v>
      </c>
    </row>
    <row r="196" spans="1:7" ht="15.75" customHeight="1" x14ac:dyDescent="0.25">
      <c r="A196" s="14">
        <f>IF(LEN('RNV 01 2024'!G196)&gt;0, 1, 0)</f>
        <v>0</v>
      </c>
      <c r="B196" s="14">
        <f>IF('RNV 01 2024'!J196="En tiempo",1,0)</f>
        <v>0</v>
      </c>
      <c r="C196" s="14">
        <f t="shared" si="0"/>
        <v>0</v>
      </c>
      <c r="D196" s="14">
        <f>IF('RNV 01 2024'!G196="Acepta", 1, IF('RNV 01 2024'!G196="Rechaza", 0.5, IF(ISBLANK('RNV 01 2024'!G196), 0, )))</f>
        <v>0</v>
      </c>
      <c r="E196" s="14">
        <f>IF('RNV 01 2024'!I196="Se señala",1,0)</f>
        <v>0</v>
      </c>
      <c r="F196" s="14">
        <f t="shared" si="1"/>
        <v>0</v>
      </c>
      <c r="G196" s="14" t="str">
        <f>IF('RNV 01 2024'!L196="Implementadas", 1, IF('RNV 01 2024'!L196="Parcialmente implementadas", 0.5, IF('RNV 01 2024'!L196="No implementadas", 0,"0" )))</f>
        <v>0</v>
      </c>
    </row>
    <row r="197" spans="1:7" ht="15.75" customHeight="1" x14ac:dyDescent="0.25">
      <c r="A197" s="14">
        <f>IF(LEN('RNV 01 2024'!G197)&gt;0, 1, 0)</f>
        <v>0</v>
      </c>
      <c r="B197" s="14">
        <f>IF('RNV 01 2024'!J197="En tiempo",1,0)</f>
        <v>0</v>
      </c>
      <c r="C197" s="14">
        <f t="shared" si="0"/>
        <v>0</v>
      </c>
      <c r="D197" s="14">
        <f>IF('RNV 01 2024'!G197="Acepta", 1, IF('RNV 01 2024'!G197="Rechaza", 0.5, IF(ISBLANK('RNV 01 2024'!G197), 0, )))</f>
        <v>0</v>
      </c>
      <c r="E197" s="14">
        <f>IF('RNV 01 2024'!I197="Se señala",1,0)</f>
        <v>0</v>
      </c>
      <c r="F197" s="14">
        <f t="shared" si="1"/>
        <v>0</v>
      </c>
      <c r="G197" s="14" t="str">
        <f>IF('RNV 01 2024'!L197="Implementadas", 1, IF('RNV 01 2024'!L197="Parcialmente implementadas", 0.5, IF('RNV 01 2024'!L197="No implementadas", 0,"0" )))</f>
        <v>0</v>
      </c>
    </row>
    <row r="198" spans="1:7" ht="15.75" customHeight="1" x14ac:dyDescent="0.25">
      <c r="A198" s="14">
        <f>IF(LEN('RNV 01 2024'!G198)&gt;0, 1, 0)</f>
        <v>1</v>
      </c>
      <c r="B198" s="14">
        <f>IF('RNV 01 2024'!J198="En tiempo",1,0)</f>
        <v>1</v>
      </c>
      <c r="C198" s="14">
        <f t="shared" si="0"/>
        <v>1</v>
      </c>
      <c r="D198" s="14">
        <f>IF('RNV 01 2024'!G198="Acepta", 1, IF('RNV 01 2024'!G198="Rechaza", 0.5, IF(ISBLANK('RNV 01 2024'!G198), 0, )))</f>
        <v>0.5</v>
      </c>
      <c r="E198" s="14">
        <f>IF('RNV 01 2024'!I198="Se señala",1,0)</f>
        <v>0</v>
      </c>
      <c r="F198" s="14">
        <f t="shared" si="1"/>
        <v>0.25</v>
      </c>
      <c r="G198" s="14">
        <f>IF('RNV 01 2024'!L198="Implementadas", 1, IF('RNV 01 2024'!L198="Parcialmente implementadas", 0.5, IF('RNV 01 2024'!L198="No implementadas", 0,"0" )))</f>
        <v>0</v>
      </c>
    </row>
    <row r="199" spans="1:7" ht="15.75" customHeight="1" x14ac:dyDescent="0.25">
      <c r="A199" s="14">
        <f>IF(LEN('RNV 01 2024'!G199)&gt;0, 1, 0)</f>
        <v>0</v>
      </c>
      <c r="B199" s="14">
        <f>IF('RNV 01 2024'!J199="En tiempo",1,0)</f>
        <v>0</v>
      </c>
      <c r="C199" s="14">
        <f t="shared" si="0"/>
        <v>0</v>
      </c>
      <c r="D199" s="14">
        <f>IF('RNV 01 2024'!G199="Acepta", 1, IF('RNV 01 2024'!G199="Rechaza", 0.5, IF(ISBLANK('RNV 01 2024'!G199), 0, )))</f>
        <v>0</v>
      </c>
      <c r="E199" s="14">
        <f>IF('RNV 01 2024'!I199="Se señala",1,0)</f>
        <v>0</v>
      </c>
      <c r="F199" s="14">
        <f t="shared" si="1"/>
        <v>0</v>
      </c>
      <c r="G199" s="14" t="str">
        <f>IF('RNV 01 2024'!L199="Implementadas", 1, IF('RNV 01 2024'!L199="Parcialmente implementadas", 0.5, IF('RNV 01 2024'!L199="No implementadas", 0,"0" )))</f>
        <v>0</v>
      </c>
    </row>
    <row r="200" spans="1:7" ht="15.75" customHeight="1" x14ac:dyDescent="0.25">
      <c r="A200" s="14">
        <f>IF(LEN('RNV 01 2024'!G200)&gt;0, 1, 0)</f>
        <v>0</v>
      </c>
      <c r="B200" s="14">
        <f>IF('RNV 01 2024'!J200="En tiempo",1,0)</f>
        <v>0</v>
      </c>
      <c r="C200" s="14">
        <f t="shared" si="0"/>
        <v>0</v>
      </c>
      <c r="D200" s="14">
        <f>IF('RNV 01 2024'!G200="Acepta", 1, IF('RNV 01 2024'!G200="Rechaza", 0.5, IF(ISBLANK('RNV 01 2024'!G200), 0, )))</f>
        <v>0</v>
      </c>
      <c r="E200" s="14">
        <f>IF('RNV 01 2024'!I200="Se señala",1,0)</f>
        <v>0</v>
      </c>
      <c r="F200" s="14">
        <f t="shared" si="1"/>
        <v>0</v>
      </c>
      <c r="G200" s="14" t="str">
        <f>IF('RNV 01 2024'!L200="Implementadas", 1, IF('RNV 01 2024'!L200="Parcialmente implementadas", 0.5, IF('RNV 01 2024'!L200="No implementadas", 0,"0" )))</f>
        <v>0</v>
      </c>
    </row>
    <row r="201" spans="1:7" ht="15.75" customHeight="1" x14ac:dyDescent="0.25">
      <c r="A201" s="14">
        <f>IF(LEN('RNV 01 2024'!G201)&gt;0, 1, 0)</f>
        <v>1</v>
      </c>
      <c r="B201" s="14">
        <f>IF('RNV 01 2024'!J201="En tiempo",1,0)</f>
        <v>1</v>
      </c>
      <c r="C201" s="14">
        <f t="shared" si="0"/>
        <v>1</v>
      </c>
      <c r="D201" s="14">
        <f>IF('RNV 01 2024'!G201="Acepta", 1, IF('RNV 01 2024'!G201="Rechaza", 0.5, IF(ISBLANK('RNV 01 2024'!G201), 0, )))</f>
        <v>1</v>
      </c>
      <c r="E201" s="14">
        <f>IF('RNV 01 2024'!I201="Se señala",1,0)</f>
        <v>1</v>
      </c>
      <c r="F201" s="14">
        <f t="shared" si="1"/>
        <v>1</v>
      </c>
      <c r="G201" s="14" t="str">
        <f>IF('RNV 01 2024'!L201="Implementadas", 1, IF('RNV 01 2024'!L201="Parcialmente implementadas", 0.5, IF('RNV 01 2024'!L201="No implementadas", 0,"0" )))</f>
        <v>0</v>
      </c>
    </row>
    <row r="202" spans="1:7" ht="15.75" customHeight="1" x14ac:dyDescent="0.25">
      <c r="A202" s="14">
        <f>IF(LEN('RNV 01 2024'!G202)&gt;0, 1, 0)</f>
        <v>0</v>
      </c>
      <c r="B202" s="14">
        <f>IF('RNV 01 2024'!J202="En tiempo",1,0)</f>
        <v>0</v>
      </c>
      <c r="C202" s="14">
        <f t="shared" si="0"/>
        <v>0</v>
      </c>
      <c r="D202" s="14">
        <f>IF('RNV 01 2024'!G202="Acepta", 1, IF('RNV 01 2024'!G202="Rechaza", 0.5, IF(ISBLANK('RNV 01 2024'!G202), 0, )))</f>
        <v>0</v>
      </c>
      <c r="E202" s="14">
        <f>IF('RNV 01 2024'!I202="Se señala",1,0)</f>
        <v>0</v>
      </c>
      <c r="F202" s="14">
        <f t="shared" si="1"/>
        <v>0</v>
      </c>
      <c r="G202" s="14" t="str">
        <f>IF('RNV 01 2024'!L202="Implementadas", 1, IF('RNV 01 2024'!L202="Parcialmente implementadas", 0.5, IF('RNV 01 2024'!L202="No implementadas", 0,"0" )))</f>
        <v>0</v>
      </c>
    </row>
    <row r="203" spans="1:7" ht="15.75" customHeight="1" x14ac:dyDescent="0.25">
      <c r="A203" s="14">
        <f>IF(LEN('RNV 01 2024'!G203)&gt;0, 1, 0)</f>
        <v>0</v>
      </c>
      <c r="B203" s="14">
        <f>IF('RNV 01 2024'!J203="En tiempo",1,0)</f>
        <v>0</v>
      </c>
      <c r="C203" s="14">
        <f t="shared" si="0"/>
        <v>0</v>
      </c>
      <c r="D203" s="14">
        <f>IF('RNV 01 2024'!G203="Acepta", 1, IF('RNV 01 2024'!G203="Rechaza", 0.5, IF(ISBLANK('RNV 01 2024'!G203), 0, )))</f>
        <v>0</v>
      </c>
      <c r="E203" s="14">
        <f>IF('RNV 01 2024'!I203="Se señala",1,0)</f>
        <v>0</v>
      </c>
      <c r="F203" s="14">
        <f t="shared" si="1"/>
        <v>0</v>
      </c>
      <c r="G203" s="14" t="str">
        <f>IF('RNV 01 2024'!L203="Implementadas", 1, IF('RNV 01 2024'!L203="Parcialmente implementadas", 0.5, IF('RNV 01 2024'!L203="No implementadas", 0,"0" )))</f>
        <v>0</v>
      </c>
    </row>
    <row r="204" spans="1:7" ht="15.75" customHeight="1" x14ac:dyDescent="0.25">
      <c r="A204" s="14">
        <f>IF(LEN('RNV 01 2024'!G204)&gt;0, 1, 0)</f>
        <v>0</v>
      </c>
      <c r="B204" s="14">
        <f>IF('RNV 01 2024'!J204="En tiempo",1,0)</f>
        <v>0</v>
      </c>
      <c r="C204" s="14">
        <f t="shared" si="0"/>
        <v>0</v>
      </c>
      <c r="D204" s="14">
        <f>IF('RNV 01 2024'!G204="Acepta", 1, IF('RNV 01 2024'!G204="Rechaza", 0.5, IF(ISBLANK('RNV 01 2024'!G204), 0, )))</f>
        <v>0</v>
      </c>
      <c r="E204" s="14">
        <f>IF('RNV 01 2024'!I204="Se señala",1,0)</f>
        <v>0</v>
      </c>
      <c r="F204" s="14">
        <f t="shared" si="1"/>
        <v>0</v>
      </c>
      <c r="G204" s="14" t="str">
        <f>IF('RNV 01 2024'!L204="Implementadas", 1, IF('RNV 01 2024'!L204="Parcialmente implementadas", 0.5, IF('RNV 01 2024'!L204="No implementadas", 0,"0" )))</f>
        <v>0</v>
      </c>
    </row>
    <row r="205" spans="1:7" ht="15.75" customHeight="1" x14ac:dyDescent="0.25">
      <c r="A205" s="14">
        <f>IF(LEN('RNV 01 2024'!G205)&gt;0, 1, 0)</f>
        <v>1</v>
      </c>
      <c r="B205" s="14">
        <f>IF('RNV 01 2024'!J205="En tiempo",1,0)</f>
        <v>0</v>
      </c>
      <c r="C205" s="14">
        <f t="shared" si="0"/>
        <v>0.5</v>
      </c>
      <c r="D205" s="14">
        <f>IF('RNV 01 2024'!G205="Acepta", 1, IF('RNV 01 2024'!G205="Rechaza", 0.5, IF(ISBLANK('RNV 01 2024'!G205), 0, )))</f>
        <v>1</v>
      </c>
      <c r="E205" s="14">
        <f>IF('RNV 01 2024'!I205="Se señala",1,0)</f>
        <v>1</v>
      </c>
      <c r="F205" s="14">
        <f t="shared" si="1"/>
        <v>1</v>
      </c>
      <c r="G205" s="14">
        <f>IF('RNV 01 2024'!L205="Implementadas", 1, IF('RNV 01 2024'!L205="Parcialmente implementadas", 0.5, IF('RNV 01 2024'!L205="No implementadas", 0,"0" )))</f>
        <v>0.5</v>
      </c>
    </row>
    <row r="206" spans="1:7" ht="15.75" customHeight="1" x14ac:dyDescent="0.25"/>
    <row r="207" spans="1:7" ht="15.75" customHeight="1" x14ac:dyDescent="0.25"/>
    <row r="208" spans="1:7" ht="15.75" customHeight="1" x14ac:dyDescent="0.25"/>
    <row r="209" spans="1:4" ht="15.75" customHeight="1" x14ac:dyDescent="0.25"/>
    <row r="210" spans="1:4" ht="15.75" customHeight="1" x14ac:dyDescent="0.25"/>
    <row r="211" spans="1:4" ht="15.75" customHeight="1" x14ac:dyDescent="0.25"/>
    <row r="212" spans="1:4" ht="15.75" customHeight="1" x14ac:dyDescent="0.25"/>
    <row r="213" spans="1:4" ht="15.75" customHeight="1" x14ac:dyDescent="0.25"/>
    <row r="214" spans="1:4" ht="15.75" customHeight="1" x14ac:dyDescent="0.25"/>
    <row r="215" spans="1:4" ht="15.75" customHeight="1" x14ac:dyDescent="0.25"/>
    <row r="216" spans="1:4" ht="15.75" customHeight="1" x14ac:dyDescent="0.25"/>
    <row r="217" spans="1:4" ht="15.75" customHeight="1" x14ac:dyDescent="0.25">
      <c r="A217" s="14" t="s">
        <v>17</v>
      </c>
      <c r="B217" s="14" t="s">
        <v>19</v>
      </c>
      <c r="C217" s="14" t="s">
        <v>20</v>
      </c>
      <c r="D217" s="14" t="s">
        <v>33</v>
      </c>
    </row>
    <row r="218" spans="1:4" ht="15.75" customHeight="1" x14ac:dyDescent="0.25">
      <c r="A218" s="14" t="s">
        <v>30</v>
      </c>
      <c r="B218" s="14" t="s">
        <v>32</v>
      </c>
      <c r="C218" s="14" t="s">
        <v>26</v>
      </c>
      <c r="D218" s="14" t="s">
        <v>21</v>
      </c>
    </row>
    <row r="219" spans="1:4" ht="15.75" customHeight="1" x14ac:dyDescent="0.25">
      <c r="D219" s="14" t="s">
        <v>174</v>
      </c>
    </row>
    <row r="220" spans="1:4" ht="15.75" customHeight="1" x14ac:dyDescent="0.25"/>
    <row r="221" spans="1:4" ht="15.75" customHeight="1" x14ac:dyDescent="0.25"/>
    <row r="222" spans="1:4" ht="15.75" customHeight="1" x14ac:dyDescent="0.25"/>
    <row r="223" spans="1:4" ht="15.75" customHeight="1" x14ac:dyDescent="0.25"/>
    <row r="224" spans="1: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autoFilter ref="F1:F220" xr:uid="{00000000-0009-0000-0000-000003000000}"/>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2060"/>
  </sheetPr>
  <dimension ref="A1:AD1000"/>
  <sheetViews>
    <sheetView workbookViewId="0">
      <pane ySplit="1" topLeftCell="A91" activePane="bottomLeft" state="frozen"/>
      <selection pane="bottomLeft" activeCell="B3" sqref="B3"/>
    </sheetView>
  </sheetViews>
  <sheetFormatPr baseColWidth="10" defaultColWidth="14.42578125" defaultRowHeight="15" customHeight="1" x14ac:dyDescent="0.25"/>
  <cols>
    <col min="1" max="1" width="27.5703125" customWidth="1"/>
    <col min="2" max="2" width="37.42578125" customWidth="1"/>
    <col min="3" max="3" width="22.140625" customWidth="1"/>
    <col min="4" max="4" width="24.7109375" customWidth="1"/>
    <col min="5" max="5" width="30.5703125" customWidth="1"/>
    <col min="6" max="6" width="23" customWidth="1"/>
    <col min="7" max="7" width="21.28515625" customWidth="1"/>
    <col min="8" max="8" width="29.28515625" customWidth="1"/>
    <col min="9" max="9" width="34.28515625" customWidth="1"/>
    <col min="10" max="10" width="22.28515625" customWidth="1"/>
    <col min="11" max="11" width="25.5703125" customWidth="1"/>
    <col min="12" max="12" width="24.42578125" customWidth="1"/>
    <col min="13" max="13" width="19.7109375" customWidth="1"/>
    <col min="14" max="30" width="10.7109375" customWidth="1"/>
  </cols>
  <sheetData>
    <row r="1" spans="1:30" ht="29.25" x14ac:dyDescent="0.25">
      <c r="A1" s="1" t="s">
        <v>0</v>
      </c>
      <c r="B1" s="1" t="s">
        <v>1</v>
      </c>
      <c r="C1" s="1" t="s">
        <v>2</v>
      </c>
      <c r="D1" s="1" t="s">
        <v>3</v>
      </c>
      <c r="E1" s="2" t="s">
        <v>4</v>
      </c>
      <c r="F1" s="3" t="s">
        <v>5</v>
      </c>
      <c r="G1" s="1" t="s">
        <v>6</v>
      </c>
      <c r="H1" s="2" t="s">
        <v>7</v>
      </c>
      <c r="I1" s="1" t="s">
        <v>8</v>
      </c>
      <c r="J1" s="1" t="s">
        <v>9</v>
      </c>
      <c r="K1" s="3" t="s">
        <v>10</v>
      </c>
      <c r="L1" s="1" t="s">
        <v>11</v>
      </c>
      <c r="M1" s="1" t="s">
        <v>12</v>
      </c>
    </row>
    <row r="2" spans="1:30" x14ac:dyDescent="0.25">
      <c r="A2" s="16" t="s">
        <v>678</v>
      </c>
      <c r="B2" s="11" t="s">
        <v>416</v>
      </c>
      <c r="C2" s="17">
        <v>45456</v>
      </c>
      <c r="D2" s="18" t="s">
        <v>679</v>
      </c>
      <c r="E2" s="6" t="s">
        <v>680</v>
      </c>
      <c r="F2" s="21">
        <v>45636</v>
      </c>
      <c r="G2" s="4" t="s">
        <v>17</v>
      </c>
      <c r="H2" s="4" t="s">
        <v>681</v>
      </c>
      <c r="I2" s="4" t="s">
        <v>19</v>
      </c>
      <c r="J2" s="4" t="s">
        <v>26</v>
      </c>
      <c r="K2" s="5">
        <v>45630</v>
      </c>
      <c r="L2" s="4"/>
      <c r="M2" s="8">
        <f>('DATA 02 2024'!C2+'DATA 02 2024'!F2+'DATA 02 2024'!G2)/3</f>
        <v>0.5</v>
      </c>
    </row>
    <row r="3" spans="1:30" x14ac:dyDescent="0.25">
      <c r="A3" s="16" t="s">
        <v>678</v>
      </c>
      <c r="B3" s="11" t="s">
        <v>418</v>
      </c>
      <c r="C3" s="17">
        <v>45462</v>
      </c>
      <c r="D3" s="18" t="s">
        <v>35</v>
      </c>
      <c r="E3" s="6" t="s">
        <v>682</v>
      </c>
      <c r="F3" s="22"/>
      <c r="G3" s="4"/>
      <c r="H3" s="4"/>
      <c r="I3" s="4"/>
      <c r="J3" s="4"/>
      <c r="K3" s="5">
        <v>45631</v>
      </c>
      <c r="L3" s="4"/>
      <c r="M3" s="8">
        <f>('DATA 02 2024'!C3+'DATA 02 2024'!F3+'DATA 02 2024'!G3)/3</f>
        <v>0</v>
      </c>
    </row>
    <row r="4" spans="1:30" x14ac:dyDescent="0.25">
      <c r="A4" s="16" t="s">
        <v>678</v>
      </c>
      <c r="B4" s="11" t="s">
        <v>420</v>
      </c>
      <c r="C4" s="17">
        <v>45456</v>
      </c>
      <c r="D4" s="18" t="s">
        <v>679</v>
      </c>
      <c r="E4" s="6" t="s">
        <v>683</v>
      </c>
      <c r="F4" s="22"/>
      <c r="G4" s="4"/>
      <c r="H4" s="4"/>
      <c r="I4" s="4"/>
      <c r="J4" s="4"/>
      <c r="K4" s="5">
        <v>45631</v>
      </c>
      <c r="L4" s="4"/>
      <c r="M4" s="8">
        <f>('DATA 02 2024'!C4+'DATA 02 2024'!F4+'DATA 02 2024'!G4)/3</f>
        <v>0</v>
      </c>
      <c r="Y4" s="9"/>
      <c r="Z4" s="9"/>
      <c r="AA4" s="9"/>
      <c r="AB4" s="9"/>
      <c r="AC4" s="9"/>
      <c r="AD4" s="9"/>
    </row>
    <row r="5" spans="1:30" x14ac:dyDescent="0.25">
      <c r="A5" s="16" t="s">
        <v>678</v>
      </c>
      <c r="B5" s="11" t="s">
        <v>422</v>
      </c>
      <c r="C5" s="17">
        <v>45456</v>
      </c>
      <c r="D5" s="18" t="s">
        <v>679</v>
      </c>
      <c r="E5" s="6" t="s">
        <v>684</v>
      </c>
      <c r="F5" s="22"/>
      <c r="G5" s="4"/>
      <c r="H5" s="4"/>
      <c r="I5" s="4"/>
      <c r="J5" s="4"/>
      <c r="K5" s="5">
        <v>45631</v>
      </c>
      <c r="L5" s="4"/>
      <c r="M5" s="8">
        <f>('DATA 02 2024'!C5+'DATA 02 2024'!F5+'DATA 02 2024'!G5)/3</f>
        <v>0</v>
      </c>
    </row>
    <row r="6" spans="1:30" x14ac:dyDescent="0.25">
      <c r="A6" s="16" t="s">
        <v>678</v>
      </c>
      <c r="B6" s="11" t="s">
        <v>424</v>
      </c>
      <c r="C6" s="17">
        <v>45456</v>
      </c>
      <c r="D6" s="18" t="s">
        <v>679</v>
      </c>
      <c r="E6" s="6" t="s">
        <v>685</v>
      </c>
      <c r="F6" s="22"/>
      <c r="G6" s="4"/>
      <c r="H6" s="4"/>
      <c r="I6" s="4"/>
      <c r="J6" s="4"/>
      <c r="K6" s="5">
        <v>45631</v>
      </c>
      <c r="L6" s="4"/>
      <c r="M6" s="8">
        <f>('DATA 02 2024'!C6+'DATA 02 2024'!F6+'DATA 02 2024'!G6)/3</f>
        <v>0</v>
      </c>
    </row>
    <row r="7" spans="1:30" x14ac:dyDescent="0.25">
      <c r="A7" s="16" t="s">
        <v>678</v>
      </c>
      <c r="B7" s="11" t="s">
        <v>426</v>
      </c>
      <c r="C7" s="17">
        <v>45456</v>
      </c>
      <c r="D7" s="18" t="s">
        <v>679</v>
      </c>
      <c r="E7" s="6" t="s">
        <v>686</v>
      </c>
      <c r="F7" s="21">
        <v>45482</v>
      </c>
      <c r="G7" s="4" t="s">
        <v>17</v>
      </c>
      <c r="H7" s="4" t="s">
        <v>687</v>
      </c>
      <c r="I7" s="4" t="s">
        <v>19</v>
      </c>
      <c r="J7" s="4" t="s">
        <v>26</v>
      </c>
      <c r="K7" s="4"/>
      <c r="L7" s="4"/>
      <c r="M7" s="8">
        <f>('DATA 02 2024'!C7+'DATA 02 2024'!F7+'DATA 02 2024'!G7)/3</f>
        <v>0.5</v>
      </c>
    </row>
    <row r="8" spans="1:30" x14ac:dyDescent="0.25">
      <c r="A8" s="16" t="s">
        <v>678</v>
      </c>
      <c r="B8" s="11" t="s">
        <v>428</v>
      </c>
      <c r="C8" s="17">
        <v>45456</v>
      </c>
      <c r="D8" s="18" t="s">
        <v>679</v>
      </c>
      <c r="E8" s="6" t="s">
        <v>688</v>
      </c>
      <c r="F8" s="22"/>
      <c r="G8" s="4"/>
      <c r="H8" s="4"/>
      <c r="I8" s="4"/>
      <c r="J8" s="4"/>
      <c r="K8" s="5">
        <v>45631</v>
      </c>
      <c r="L8" s="4"/>
      <c r="M8" s="8">
        <f>('DATA 02 2024'!C8+'DATA 02 2024'!F8+'DATA 02 2024'!G8)/3</f>
        <v>0</v>
      </c>
    </row>
    <row r="9" spans="1:30" x14ac:dyDescent="0.25">
      <c r="A9" s="16" t="s">
        <v>678</v>
      </c>
      <c r="B9" s="11" t="s">
        <v>430</v>
      </c>
      <c r="C9" s="17">
        <v>45462</v>
      </c>
      <c r="D9" s="18" t="s">
        <v>35</v>
      </c>
      <c r="E9" s="6" t="s">
        <v>689</v>
      </c>
      <c r="F9" s="22"/>
      <c r="G9" s="4"/>
      <c r="H9" s="4"/>
      <c r="I9" s="4"/>
      <c r="J9" s="4"/>
      <c r="K9" s="5">
        <v>45631</v>
      </c>
      <c r="L9" s="4"/>
      <c r="M9" s="8">
        <f>('DATA 02 2024'!C9+'DATA 02 2024'!F9+'DATA 02 2024'!G9)/3</f>
        <v>0</v>
      </c>
    </row>
    <row r="10" spans="1:30" x14ac:dyDescent="0.25">
      <c r="A10" s="16" t="s">
        <v>678</v>
      </c>
      <c r="B10" s="11" t="s">
        <v>432</v>
      </c>
      <c r="C10" s="17">
        <v>45456</v>
      </c>
      <c r="D10" s="18" t="s">
        <v>679</v>
      </c>
      <c r="E10" s="6" t="s">
        <v>690</v>
      </c>
      <c r="F10" s="21">
        <v>45665</v>
      </c>
      <c r="G10" s="4" t="s">
        <v>17</v>
      </c>
      <c r="H10" s="4" t="s">
        <v>691</v>
      </c>
      <c r="I10" s="4" t="s">
        <v>19</v>
      </c>
      <c r="J10" s="4" t="s">
        <v>20</v>
      </c>
      <c r="K10" s="5">
        <v>45631</v>
      </c>
      <c r="L10" s="4" t="s">
        <v>33</v>
      </c>
      <c r="M10" s="8">
        <f>('DATA 02 2024'!C10+'DATA 02 2024'!F10+'DATA 02 2024'!G10)/3</f>
        <v>0.66666666666666663</v>
      </c>
    </row>
    <row r="11" spans="1:30" x14ac:dyDescent="0.25">
      <c r="A11" s="16" t="s">
        <v>678</v>
      </c>
      <c r="B11" s="11" t="s">
        <v>435</v>
      </c>
      <c r="C11" s="17">
        <v>45462</v>
      </c>
      <c r="D11" s="18" t="s">
        <v>35</v>
      </c>
      <c r="E11" s="6" t="s">
        <v>692</v>
      </c>
      <c r="F11" s="21">
        <v>45665</v>
      </c>
      <c r="G11" s="4" t="s">
        <v>17</v>
      </c>
      <c r="H11" s="4" t="s">
        <v>693</v>
      </c>
      <c r="I11" s="4" t="s">
        <v>19</v>
      </c>
      <c r="J11" s="4" t="s">
        <v>26</v>
      </c>
      <c r="K11" s="4"/>
      <c r="L11" s="4" t="s">
        <v>33</v>
      </c>
      <c r="M11" s="8">
        <f>('DATA 02 2024'!C11+'DATA 02 2024'!F11+'DATA 02 2024'!G11)/3</f>
        <v>0.5</v>
      </c>
    </row>
    <row r="12" spans="1:30" x14ac:dyDescent="0.25">
      <c r="A12" s="16" t="s">
        <v>678</v>
      </c>
      <c r="B12" s="11" t="s">
        <v>438</v>
      </c>
      <c r="C12" s="17">
        <v>45456</v>
      </c>
      <c r="D12" s="18" t="s">
        <v>679</v>
      </c>
      <c r="E12" s="6" t="s">
        <v>694</v>
      </c>
      <c r="F12" s="22"/>
      <c r="G12" s="4"/>
      <c r="H12" s="4"/>
      <c r="I12" s="4"/>
      <c r="J12" s="4"/>
      <c r="K12" s="5">
        <v>45631</v>
      </c>
      <c r="L12" s="4"/>
      <c r="M12" s="8">
        <f>('DATA 02 2024'!C12+'DATA 02 2024'!F12+'DATA 02 2024'!G12)/3</f>
        <v>0</v>
      </c>
    </row>
    <row r="13" spans="1:30" x14ac:dyDescent="0.25">
      <c r="A13" s="16" t="s">
        <v>678</v>
      </c>
      <c r="B13" s="11" t="s">
        <v>440</v>
      </c>
      <c r="C13" s="17">
        <v>45456</v>
      </c>
      <c r="D13" s="18" t="s">
        <v>679</v>
      </c>
      <c r="E13" s="6" t="s">
        <v>695</v>
      </c>
      <c r="F13" s="22"/>
      <c r="G13" s="4"/>
      <c r="H13" s="4"/>
      <c r="I13" s="4"/>
      <c r="J13" s="4"/>
      <c r="K13" s="5">
        <v>45631</v>
      </c>
      <c r="L13" s="4"/>
      <c r="M13" s="8">
        <f>('DATA 02 2024'!C13+'DATA 02 2024'!F13+'DATA 02 2024'!G13)/3</f>
        <v>0</v>
      </c>
    </row>
    <row r="14" spans="1:30" x14ac:dyDescent="0.25">
      <c r="A14" s="16" t="s">
        <v>678</v>
      </c>
      <c r="B14" s="11" t="s">
        <v>442</v>
      </c>
      <c r="C14" s="17">
        <v>45456</v>
      </c>
      <c r="D14" s="18" t="s">
        <v>679</v>
      </c>
      <c r="E14" s="6" t="s">
        <v>696</v>
      </c>
      <c r="F14" s="22"/>
      <c r="G14" s="4"/>
      <c r="H14" s="4"/>
      <c r="I14" s="4"/>
      <c r="J14" s="4"/>
      <c r="K14" s="5">
        <v>45631</v>
      </c>
      <c r="L14" s="4"/>
      <c r="M14" s="8">
        <f>('DATA 02 2024'!C14+'DATA 02 2024'!F14+'DATA 02 2024'!G14)/3</f>
        <v>0</v>
      </c>
    </row>
    <row r="15" spans="1:30" x14ac:dyDescent="0.25">
      <c r="A15" s="16" t="s">
        <v>678</v>
      </c>
      <c r="B15" s="11" t="s">
        <v>444</v>
      </c>
      <c r="C15" s="17">
        <v>45462</v>
      </c>
      <c r="D15" s="18" t="s">
        <v>35</v>
      </c>
      <c r="E15" s="6" t="s">
        <v>697</v>
      </c>
      <c r="F15" s="22"/>
      <c r="G15" s="4"/>
      <c r="H15" s="4"/>
      <c r="I15" s="4"/>
      <c r="J15" s="4"/>
      <c r="K15" s="5">
        <v>45631</v>
      </c>
      <c r="L15" s="4"/>
      <c r="M15" s="8">
        <f>('DATA 02 2024'!C15+'DATA 02 2024'!F15+'DATA 02 2024'!G15)/3</f>
        <v>0</v>
      </c>
    </row>
    <row r="16" spans="1:30" x14ac:dyDescent="0.25">
      <c r="A16" s="16" t="s">
        <v>678</v>
      </c>
      <c r="B16" s="24" t="s">
        <v>446</v>
      </c>
      <c r="C16" s="17">
        <v>45456</v>
      </c>
      <c r="D16" s="18" t="s">
        <v>679</v>
      </c>
      <c r="E16" s="6" t="s">
        <v>698</v>
      </c>
      <c r="F16" s="21">
        <v>45470</v>
      </c>
      <c r="G16" s="4" t="s">
        <v>17</v>
      </c>
      <c r="H16" s="4" t="s">
        <v>699</v>
      </c>
      <c r="I16" s="4" t="s">
        <v>19</v>
      </c>
      <c r="J16" s="4" t="s">
        <v>20</v>
      </c>
      <c r="K16" s="4"/>
      <c r="L16" s="4"/>
      <c r="M16" s="8">
        <f>('DATA 02 2024'!C16+'DATA 02 2024'!F16+'DATA 02 2024'!G16)/3</f>
        <v>0.66666666666666663</v>
      </c>
    </row>
    <row r="17" spans="1:30" x14ac:dyDescent="0.25">
      <c r="A17" s="16" t="s">
        <v>678</v>
      </c>
      <c r="B17" s="11" t="s">
        <v>449</v>
      </c>
      <c r="C17" s="17">
        <v>45456</v>
      </c>
      <c r="D17" s="18" t="s">
        <v>679</v>
      </c>
      <c r="E17" s="6" t="s">
        <v>700</v>
      </c>
      <c r="F17" s="21">
        <v>45545</v>
      </c>
      <c r="G17" s="4" t="s">
        <v>17</v>
      </c>
      <c r="H17" s="4" t="s">
        <v>701</v>
      </c>
      <c r="I17" s="4" t="s">
        <v>19</v>
      </c>
      <c r="J17" s="4" t="s">
        <v>20</v>
      </c>
      <c r="K17" s="4"/>
      <c r="L17" s="4"/>
      <c r="M17" s="8">
        <f>('DATA 02 2024'!C17+'DATA 02 2024'!F17+'DATA 02 2024'!G17)/3</f>
        <v>0.66666666666666663</v>
      </c>
    </row>
    <row r="18" spans="1:30" x14ac:dyDescent="0.25">
      <c r="A18" s="16" t="s">
        <v>678</v>
      </c>
      <c r="B18" s="11" t="s">
        <v>452</v>
      </c>
      <c r="C18" s="17">
        <v>45456</v>
      </c>
      <c r="D18" s="18" t="s">
        <v>679</v>
      </c>
      <c r="E18" s="6" t="s">
        <v>702</v>
      </c>
      <c r="F18" s="22"/>
      <c r="G18" s="4"/>
      <c r="H18" s="4"/>
      <c r="I18" s="4"/>
      <c r="J18" s="4"/>
      <c r="K18" s="5">
        <v>45631</v>
      </c>
      <c r="L18" s="4"/>
      <c r="M18" s="8">
        <f>('DATA 02 2024'!C18+'DATA 02 2024'!F18+'DATA 02 2024'!G18)/3</f>
        <v>0</v>
      </c>
    </row>
    <row r="19" spans="1:30" x14ac:dyDescent="0.25">
      <c r="A19" s="16" t="s">
        <v>678</v>
      </c>
      <c r="B19" s="11" t="s">
        <v>454</v>
      </c>
      <c r="C19" s="17">
        <v>45456</v>
      </c>
      <c r="D19" s="18" t="s">
        <v>679</v>
      </c>
      <c r="E19" s="6" t="s">
        <v>703</v>
      </c>
      <c r="F19" s="22"/>
      <c r="G19" s="4"/>
      <c r="H19" s="4"/>
      <c r="I19" s="4"/>
      <c r="J19" s="4"/>
      <c r="K19" s="5">
        <v>45631</v>
      </c>
      <c r="L19" s="4"/>
      <c r="M19" s="8">
        <f>('DATA 02 2024'!C19+'DATA 02 2024'!F19+'DATA 02 2024'!G19)/3</f>
        <v>0</v>
      </c>
    </row>
    <row r="20" spans="1:30" x14ac:dyDescent="0.25">
      <c r="A20" s="16" t="s">
        <v>678</v>
      </c>
      <c r="B20" s="11" t="s">
        <v>457</v>
      </c>
      <c r="C20" s="17">
        <v>45462</v>
      </c>
      <c r="D20" s="18" t="s">
        <v>35</v>
      </c>
      <c r="E20" s="6" t="s">
        <v>704</v>
      </c>
      <c r="F20" s="22"/>
      <c r="G20" s="4"/>
      <c r="H20" s="4"/>
      <c r="I20" s="4"/>
      <c r="J20" s="4"/>
      <c r="K20" s="5">
        <v>45631</v>
      </c>
      <c r="L20" s="4"/>
      <c r="M20" s="8">
        <f>('DATA 02 2024'!C20+'DATA 02 2024'!F20+'DATA 02 2024'!G20)/3</f>
        <v>0</v>
      </c>
    </row>
    <row r="21" spans="1:30" ht="15.75" customHeight="1" x14ac:dyDescent="0.25">
      <c r="A21" s="16" t="s">
        <v>678</v>
      </c>
      <c r="B21" s="11" t="s">
        <v>459</v>
      </c>
      <c r="C21" s="17">
        <v>45456</v>
      </c>
      <c r="D21" s="18" t="s">
        <v>679</v>
      </c>
      <c r="E21" s="6" t="s">
        <v>705</v>
      </c>
      <c r="F21" s="22"/>
      <c r="G21" s="4"/>
      <c r="H21" s="4"/>
      <c r="I21" s="4"/>
      <c r="J21" s="4"/>
      <c r="K21" s="5">
        <v>45631</v>
      </c>
      <c r="L21" s="4"/>
      <c r="M21" s="8">
        <f>('DATA 02 2024'!C21+'DATA 02 2024'!F21+'DATA 02 2024'!G21)/3</f>
        <v>0</v>
      </c>
    </row>
    <row r="22" spans="1:30" ht="15.75" customHeight="1" x14ac:dyDescent="0.25">
      <c r="A22" s="16" t="s">
        <v>678</v>
      </c>
      <c r="B22" s="11" t="s">
        <v>461</v>
      </c>
      <c r="C22" s="17">
        <v>45456</v>
      </c>
      <c r="D22" s="18" t="s">
        <v>679</v>
      </c>
      <c r="E22" s="6" t="s">
        <v>706</v>
      </c>
      <c r="F22" s="22"/>
      <c r="G22" s="4"/>
      <c r="H22" s="4"/>
      <c r="I22" s="4"/>
      <c r="J22" s="4"/>
      <c r="K22" s="5">
        <v>45631</v>
      </c>
      <c r="L22" s="4"/>
      <c r="M22" s="8">
        <f>('DATA 02 2024'!C22+'DATA 02 2024'!F22+'DATA 02 2024'!G22)/3</f>
        <v>0</v>
      </c>
    </row>
    <row r="23" spans="1:30" ht="15.75" customHeight="1" x14ac:dyDescent="0.25">
      <c r="A23" s="16" t="s">
        <v>678</v>
      </c>
      <c r="B23" s="11" t="s">
        <v>463</v>
      </c>
      <c r="C23" s="17">
        <v>45462</v>
      </c>
      <c r="D23" s="18" t="s">
        <v>35</v>
      </c>
      <c r="E23" s="6" t="s">
        <v>707</v>
      </c>
      <c r="F23" s="22"/>
      <c r="G23" s="4"/>
      <c r="H23" s="4"/>
      <c r="I23" s="4"/>
      <c r="J23" s="4"/>
      <c r="K23" s="5">
        <v>45631</v>
      </c>
      <c r="L23" s="4"/>
      <c r="M23" s="8">
        <f>('DATA 02 2024'!C23+'DATA 02 2024'!F23+'DATA 02 2024'!G23)/3</f>
        <v>0</v>
      </c>
    </row>
    <row r="24" spans="1:30" ht="15.75" customHeight="1" x14ac:dyDescent="0.25">
      <c r="A24" s="16" t="s">
        <v>678</v>
      </c>
      <c r="B24" s="11" t="s">
        <v>465</v>
      </c>
      <c r="C24" s="17">
        <v>45462</v>
      </c>
      <c r="D24" s="18" t="s">
        <v>35</v>
      </c>
      <c r="E24" s="6" t="s">
        <v>708</v>
      </c>
      <c r="F24" s="22"/>
      <c r="G24" s="4"/>
      <c r="H24" s="4"/>
      <c r="I24" s="4"/>
      <c r="J24" s="4"/>
      <c r="K24" s="5">
        <v>45631</v>
      </c>
      <c r="L24" s="4"/>
      <c r="M24" s="8">
        <f>('DATA 02 2024'!C24+'DATA 02 2024'!F24+'DATA 02 2024'!G24)/3</f>
        <v>0</v>
      </c>
    </row>
    <row r="25" spans="1:30" ht="15.75" customHeight="1" x14ac:dyDescent="0.25">
      <c r="A25" s="16" t="s">
        <v>678</v>
      </c>
      <c r="B25" s="11" t="s">
        <v>467</v>
      </c>
      <c r="C25" s="17">
        <v>45462</v>
      </c>
      <c r="D25" s="18" t="s">
        <v>35</v>
      </c>
      <c r="E25" s="6" t="s">
        <v>709</v>
      </c>
      <c r="F25" s="21">
        <v>45665</v>
      </c>
      <c r="G25" s="4" t="s">
        <v>30</v>
      </c>
      <c r="H25" s="10" t="s">
        <v>710</v>
      </c>
      <c r="I25" s="4" t="s">
        <v>32</v>
      </c>
      <c r="J25" s="4" t="s">
        <v>26</v>
      </c>
      <c r="K25" s="5">
        <v>45631</v>
      </c>
      <c r="L25" s="4" t="s">
        <v>33</v>
      </c>
      <c r="M25" s="8">
        <f>('DATA 02 2024'!C25+'DATA 02 2024'!F25+'DATA 02 2024'!G25)/3</f>
        <v>0.25</v>
      </c>
    </row>
    <row r="26" spans="1:30" ht="15.75" customHeight="1" x14ac:dyDescent="0.25">
      <c r="A26" s="16" t="s">
        <v>678</v>
      </c>
      <c r="B26" s="11" t="s">
        <v>469</v>
      </c>
      <c r="C26" s="17">
        <v>45462</v>
      </c>
      <c r="D26" s="18" t="s">
        <v>35</v>
      </c>
      <c r="E26" s="6" t="s">
        <v>711</v>
      </c>
      <c r="F26" s="22"/>
      <c r="G26" s="4"/>
      <c r="H26" s="4"/>
      <c r="I26" s="4"/>
      <c r="J26" s="4"/>
      <c r="K26" s="5">
        <v>45631</v>
      </c>
      <c r="L26" s="4"/>
      <c r="M26" s="8">
        <f>('DATA 02 2024'!C26+'DATA 02 2024'!F26+'DATA 02 2024'!G26)/3</f>
        <v>0</v>
      </c>
    </row>
    <row r="27" spans="1:30" ht="15.75" customHeight="1" x14ac:dyDescent="0.25">
      <c r="A27" s="16" t="s">
        <v>678</v>
      </c>
      <c r="B27" s="11" t="s">
        <v>471</v>
      </c>
      <c r="C27" s="17">
        <v>45450</v>
      </c>
      <c r="D27" s="18" t="s">
        <v>712</v>
      </c>
      <c r="E27" s="6" t="s">
        <v>713</v>
      </c>
      <c r="F27" s="22"/>
      <c r="G27" s="4"/>
      <c r="H27" s="4"/>
      <c r="I27" s="4"/>
      <c r="J27" s="4"/>
      <c r="K27" s="5">
        <v>45631</v>
      </c>
      <c r="L27" s="4"/>
      <c r="M27" s="8">
        <f>('DATA 02 2024'!C27+'DATA 02 2024'!F27+'DATA 02 2024'!G27)/3</f>
        <v>0</v>
      </c>
    </row>
    <row r="28" spans="1:30" ht="15.75" customHeight="1" x14ac:dyDescent="0.25">
      <c r="A28" s="16" t="s">
        <v>678</v>
      </c>
      <c r="B28" s="11" t="s">
        <v>473</v>
      </c>
      <c r="C28" s="17">
        <v>45462</v>
      </c>
      <c r="D28" s="18" t="s">
        <v>679</v>
      </c>
      <c r="E28" s="6" t="s">
        <v>714</v>
      </c>
      <c r="F28" s="22"/>
      <c r="G28" s="4"/>
      <c r="H28" s="4"/>
      <c r="I28" s="4"/>
      <c r="J28" s="4"/>
      <c r="K28" s="5">
        <v>45631</v>
      </c>
      <c r="L28" s="4"/>
      <c r="M28" s="8">
        <f>('DATA 02 2024'!C28+'DATA 02 2024'!F28+'DATA 02 2024'!G28)/3</f>
        <v>0</v>
      </c>
    </row>
    <row r="29" spans="1:30" ht="15.75" customHeight="1" x14ac:dyDescent="0.25">
      <c r="A29" s="16" t="s">
        <v>678</v>
      </c>
      <c r="B29" s="11" t="s">
        <v>475</v>
      </c>
      <c r="C29" s="17">
        <v>45456</v>
      </c>
      <c r="D29" s="18" t="s">
        <v>679</v>
      </c>
      <c r="E29" s="6" t="s">
        <v>715</v>
      </c>
      <c r="F29" s="21"/>
      <c r="G29" s="4"/>
      <c r="H29" s="4"/>
      <c r="I29" s="4"/>
      <c r="J29" s="4"/>
      <c r="K29" s="5">
        <v>45631</v>
      </c>
      <c r="L29" s="4"/>
      <c r="M29" s="8">
        <f>('DATA 02 2024'!C29+'DATA 02 2024'!F29+'DATA 02 2024'!G29)/3</f>
        <v>0</v>
      </c>
    </row>
    <row r="30" spans="1:30" ht="15.75" customHeight="1" x14ac:dyDescent="0.25">
      <c r="A30" s="16" t="s">
        <v>678</v>
      </c>
      <c r="B30" s="11" t="s">
        <v>477</v>
      </c>
      <c r="C30" s="17">
        <v>45462</v>
      </c>
      <c r="D30" s="18" t="s">
        <v>35</v>
      </c>
      <c r="E30" s="6" t="s">
        <v>716</v>
      </c>
      <c r="F30" s="21">
        <v>45483</v>
      </c>
      <c r="G30" s="4" t="s">
        <v>30</v>
      </c>
      <c r="H30" s="4" t="s">
        <v>717</v>
      </c>
      <c r="I30" s="4" t="s">
        <v>19</v>
      </c>
      <c r="J30" s="4" t="s">
        <v>20</v>
      </c>
      <c r="K30" s="5">
        <v>45631</v>
      </c>
      <c r="L30" s="4"/>
      <c r="M30" s="8">
        <f>('DATA 02 2024'!C30+'DATA 02 2024'!F30+'DATA 02 2024'!G30)/3</f>
        <v>0.58333333333333337</v>
      </c>
      <c r="Y30" s="9"/>
      <c r="Z30" s="9"/>
      <c r="AA30" s="9"/>
      <c r="AB30" s="9"/>
      <c r="AC30" s="9"/>
      <c r="AD30" s="9"/>
    </row>
    <row r="31" spans="1:30" ht="15.75" customHeight="1" x14ac:dyDescent="0.25">
      <c r="A31" s="16" t="s">
        <v>678</v>
      </c>
      <c r="B31" s="11" t="s">
        <v>480</v>
      </c>
      <c r="C31" s="17">
        <v>45456</v>
      </c>
      <c r="D31" s="18" t="s">
        <v>679</v>
      </c>
      <c r="E31" s="6" t="s">
        <v>718</v>
      </c>
      <c r="F31" s="21">
        <v>45492</v>
      </c>
      <c r="G31" s="4" t="s">
        <v>30</v>
      </c>
      <c r="H31" s="4" t="s">
        <v>719</v>
      </c>
      <c r="I31" s="4" t="s">
        <v>32</v>
      </c>
      <c r="J31" s="4" t="s">
        <v>26</v>
      </c>
      <c r="K31" s="4"/>
      <c r="L31" s="4" t="s">
        <v>33</v>
      </c>
      <c r="M31" s="8">
        <f>('DATA 02 2024'!C31+'DATA 02 2024'!F31+'DATA 02 2024'!G31)/3</f>
        <v>0.25</v>
      </c>
    </row>
    <row r="32" spans="1:30" ht="15.75" customHeight="1" x14ac:dyDescent="0.25">
      <c r="A32" s="16" t="s">
        <v>678</v>
      </c>
      <c r="B32" s="11" t="s">
        <v>483</v>
      </c>
      <c r="C32" s="17">
        <v>45462</v>
      </c>
      <c r="D32" s="18" t="s">
        <v>35</v>
      </c>
      <c r="E32" s="6" t="s">
        <v>720</v>
      </c>
      <c r="F32" s="22"/>
      <c r="G32" s="4"/>
      <c r="H32" s="4"/>
      <c r="I32" s="4"/>
      <c r="J32" s="4"/>
      <c r="K32" s="5">
        <v>45631</v>
      </c>
      <c r="L32" s="4"/>
      <c r="M32" s="8">
        <f>('DATA 02 2024'!C32+'DATA 02 2024'!F32+'DATA 02 2024'!G32)/3</f>
        <v>0</v>
      </c>
    </row>
    <row r="33" spans="1:13" ht="15.75" customHeight="1" x14ac:dyDescent="0.25">
      <c r="A33" s="16" t="s">
        <v>678</v>
      </c>
      <c r="B33" s="11" t="s">
        <v>485</v>
      </c>
      <c r="C33" s="17">
        <v>45462</v>
      </c>
      <c r="D33" s="18" t="s">
        <v>35</v>
      </c>
      <c r="E33" s="6" t="s">
        <v>721</v>
      </c>
      <c r="F33" s="21"/>
      <c r="G33" s="4"/>
      <c r="H33" s="4"/>
      <c r="I33" s="4"/>
      <c r="J33" s="4"/>
      <c r="K33" s="5">
        <v>45631</v>
      </c>
      <c r="L33" s="4"/>
      <c r="M33" s="8">
        <f>('DATA 02 2024'!C33+'DATA 02 2024'!F33+'DATA 02 2024'!G33)/3</f>
        <v>0</v>
      </c>
    </row>
    <row r="34" spans="1:13" ht="15.75" customHeight="1" x14ac:dyDescent="0.25">
      <c r="A34" s="16" t="s">
        <v>678</v>
      </c>
      <c r="B34" s="11" t="s">
        <v>488</v>
      </c>
      <c r="C34" s="17">
        <v>45456</v>
      </c>
      <c r="D34" s="18" t="s">
        <v>679</v>
      </c>
      <c r="E34" s="6" t="s">
        <v>722</v>
      </c>
      <c r="F34" s="19"/>
      <c r="G34" s="20"/>
      <c r="H34" s="20"/>
      <c r="I34" s="20"/>
      <c r="J34" s="20"/>
      <c r="K34" s="5">
        <v>45631</v>
      </c>
      <c r="L34" s="20"/>
      <c r="M34" s="8">
        <f>('DATA 02 2024'!C34+'DATA 02 2024'!F34+'DATA 02 2024'!G34)/3</f>
        <v>0</v>
      </c>
    </row>
    <row r="35" spans="1:13" ht="15.75" customHeight="1" x14ac:dyDescent="0.25">
      <c r="A35" s="16" t="s">
        <v>678</v>
      </c>
      <c r="B35" s="11" t="s">
        <v>490</v>
      </c>
      <c r="C35" s="17">
        <v>45456</v>
      </c>
      <c r="D35" s="18" t="s">
        <v>679</v>
      </c>
      <c r="E35" s="6" t="s">
        <v>723</v>
      </c>
      <c r="F35" s="19"/>
      <c r="G35" s="20"/>
      <c r="H35" s="20"/>
      <c r="I35" s="20"/>
      <c r="J35" s="20"/>
      <c r="K35" s="5">
        <v>45631</v>
      </c>
      <c r="L35" s="20"/>
      <c r="M35" s="8">
        <f>('DATA 02 2024'!C35+'DATA 02 2024'!F35+'DATA 02 2024'!G35)/3</f>
        <v>0</v>
      </c>
    </row>
    <row r="36" spans="1:13" ht="15.75" customHeight="1" x14ac:dyDescent="0.25">
      <c r="A36" s="16" t="s">
        <v>678</v>
      </c>
      <c r="B36" s="11" t="s">
        <v>492</v>
      </c>
      <c r="C36" s="17">
        <v>45456</v>
      </c>
      <c r="D36" s="18" t="s">
        <v>679</v>
      </c>
      <c r="E36" s="6" t="s">
        <v>724</v>
      </c>
      <c r="F36" s="22"/>
      <c r="G36" s="4"/>
      <c r="H36" s="4"/>
      <c r="I36" s="4"/>
      <c r="J36" s="4"/>
      <c r="K36" s="5">
        <v>45631</v>
      </c>
      <c r="L36" s="4"/>
      <c r="M36" s="8">
        <f>('DATA 02 2024'!C36+'DATA 02 2024'!F36+'DATA 02 2024'!G36)/3</f>
        <v>0</v>
      </c>
    </row>
    <row r="37" spans="1:13" ht="15.75" customHeight="1" x14ac:dyDescent="0.25">
      <c r="A37" s="16" t="s">
        <v>678</v>
      </c>
      <c r="B37" s="11" t="s">
        <v>494</v>
      </c>
      <c r="C37" s="17">
        <v>45456</v>
      </c>
      <c r="D37" s="18" t="s">
        <v>679</v>
      </c>
      <c r="E37" s="6" t="s">
        <v>725</v>
      </c>
      <c r="F37" s="22"/>
      <c r="G37" s="4"/>
      <c r="H37" s="4"/>
      <c r="I37" s="4"/>
      <c r="J37" s="4"/>
      <c r="K37" s="5">
        <v>45631</v>
      </c>
      <c r="L37" s="4"/>
      <c r="M37" s="8">
        <f>('DATA 02 2024'!C37+'DATA 02 2024'!F37+'DATA 02 2024'!G37)/3</f>
        <v>0</v>
      </c>
    </row>
    <row r="38" spans="1:13" ht="15.75" customHeight="1" x14ac:dyDescent="0.25">
      <c r="A38" s="16" t="s">
        <v>678</v>
      </c>
      <c r="B38" s="11" t="s">
        <v>496</v>
      </c>
      <c r="C38" s="17">
        <v>45450</v>
      </c>
      <c r="D38" s="18" t="s">
        <v>712</v>
      </c>
      <c r="E38" s="6" t="s">
        <v>726</v>
      </c>
      <c r="F38" s="22"/>
      <c r="G38" s="4"/>
      <c r="H38" s="4"/>
      <c r="I38" s="4"/>
      <c r="J38" s="4"/>
      <c r="K38" s="5">
        <v>45631</v>
      </c>
      <c r="L38" s="4"/>
      <c r="M38" s="8">
        <f>('DATA 02 2024'!C38+'DATA 02 2024'!F38+'DATA 02 2024'!G38)/3</f>
        <v>0</v>
      </c>
    </row>
    <row r="39" spans="1:13" ht="15.75" customHeight="1" x14ac:dyDescent="0.25">
      <c r="A39" s="16" t="s">
        <v>678</v>
      </c>
      <c r="B39" s="11" t="s">
        <v>498</v>
      </c>
      <c r="C39" s="17">
        <v>45456</v>
      </c>
      <c r="D39" s="18" t="s">
        <v>679</v>
      </c>
      <c r="E39" s="6" t="s">
        <v>727</v>
      </c>
      <c r="F39" s="21">
        <v>45488</v>
      </c>
      <c r="G39" s="4" t="s">
        <v>17</v>
      </c>
      <c r="H39" s="4" t="s">
        <v>728</v>
      </c>
      <c r="I39" s="4" t="s">
        <v>19</v>
      </c>
      <c r="J39" s="4" t="s">
        <v>26</v>
      </c>
      <c r="K39" s="4"/>
      <c r="L39" s="4"/>
      <c r="M39" s="8">
        <f>('DATA 02 2024'!C39+'DATA 02 2024'!F39+'DATA 02 2024'!G39)/3</f>
        <v>0.5</v>
      </c>
    </row>
    <row r="40" spans="1:13" ht="15.75" customHeight="1" x14ac:dyDescent="0.25">
      <c r="A40" s="16" t="s">
        <v>678</v>
      </c>
      <c r="B40" s="11" t="s">
        <v>500</v>
      </c>
      <c r="C40" s="17">
        <v>45456</v>
      </c>
      <c r="D40" s="18" t="s">
        <v>679</v>
      </c>
      <c r="E40" s="6" t="s">
        <v>729</v>
      </c>
      <c r="F40" s="22"/>
      <c r="G40" s="4"/>
      <c r="H40" s="4"/>
      <c r="I40" s="4"/>
      <c r="J40" s="4"/>
      <c r="K40" s="5">
        <v>45631</v>
      </c>
      <c r="L40" s="4"/>
      <c r="M40" s="8">
        <f>('DATA 02 2024'!C40+'DATA 02 2024'!F40+'DATA 02 2024'!G40)/3</f>
        <v>0</v>
      </c>
    </row>
    <row r="41" spans="1:13" ht="15.75" customHeight="1" x14ac:dyDescent="0.25">
      <c r="A41" s="16" t="s">
        <v>678</v>
      </c>
      <c r="B41" s="11" t="s">
        <v>502</v>
      </c>
      <c r="C41" s="17">
        <v>45456</v>
      </c>
      <c r="D41" s="18" t="s">
        <v>679</v>
      </c>
      <c r="E41" s="6" t="s">
        <v>730</v>
      </c>
      <c r="F41" s="22"/>
      <c r="G41" s="4"/>
      <c r="H41" s="4"/>
      <c r="I41" s="4"/>
      <c r="J41" s="4"/>
      <c r="K41" s="5">
        <v>45631</v>
      </c>
      <c r="L41" s="4"/>
      <c r="M41" s="8">
        <f>('DATA 02 2024'!C41+'DATA 02 2024'!F41+'DATA 02 2024'!G41)/3</f>
        <v>0</v>
      </c>
    </row>
    <row r="42" spans="1:13" ht="15.75" customHeight="1" x14ac:dyDescent="0.25">
      <c r="A42" s="16" t="s">
        <v>678</v>
      </c>
      <c r="B42" s="11" t="s">
        <v>504</v>
      </c>
      <c r="C42" s="17">
        <v>45456</v>
      </c>
      <c r="D42" s="18" t="s">
        <v>679</v>
      </c>
      <c r="E42" s="6" t="s">
        <v>731</v>
      </c>
      <c r="F42" s="22"/>
      <c r="G42" s="4"/>
      <c r="H42" s="4"/>
      <c r="I42" s="4"/>
      <c r="J42" s="4"/>
      <c r="K42" s="5">
        <v>45631</v>
      </c>
      <c r="L42" s="4"/>
      <c r="M42" s="8">
        <f>('DATA 02 2024'!C42+'DATA 02 2024'!F42+'DATA 02 2024'!G42)/3</f>
        <v>0</v>
      </c>
    </row>
    <row r="43" spans="1:13" ht="15.75" customHeight="1" x14ac:dyDescent="0.25">
      <c r="A43" s="16" t="s">
        <v>678</v>
      </c>
      <c r="B43" s="11" t="s">
        <v>506</v>
      </c>
      <c r="C43" s="17">
        <v>45456</v>
      </c>
      <c r="D43" s="18" t="s">
        <v>679</v>
      </c>
      <c r="E43" s="6" t="s">
        <v>732</v>
      </c>
      <c r="F43" s="22"/>
      <c r="G43" s="4"/>
      <c r="H43" s="4"/>
      <c r="I43" s="4"/>
      <c r="J43" s="4"/>
      <c r="K43" s="5">
        <v>45631</v>
      </c>
      <c r="L43" s="4"/>
      <c r="M43" s="8">
        <f>('DATA 02 2024'!C43+'DATA 02 2024'!F43+'DATA 02 2024'!G43)/3</f>
        <v>0</v>
      </c>
    </row>
    <row r="44" spans="1:13" ht="15.75" customHeight="1" x14ac:dyDescent="0.25">
      <c r="A44" s="16" t="s">
        <v>678</v>
      </c>
      <c r="B44" s="11" t="s">
        <v>508</v>
      </c>
      <c r="C44" s="17">
        <v>45456</v>
      </c>
      <c r="D44" s="18" t="s">
        <v>679</v>
      </c>
      <c r="E44" s="6" t="s">
        <v>733</v>
      </c>
      <c r="F44" s="21">
        <v>45462</v>
      </c>
      <c r="G44" s="4" t="s">
        <v>17</v>
      </c>
      <c r="H44" s="10" t="s">
        <v>734</v>
      </c>
      <c r="I44" s="4" t="s">
        <v>19</v>
      </c>
      <c r="J44" s="4" t="s">
        <v>20</v>
      </c>
      <c r="K44" s="7"/>
      <c r="L44" s="4"/>
      <c r="M44" s="8">
        <f>('DATA 02 2024'!C44+'DATA 02 2024'!F44+'DATA 02 2024'!G44)/3</f>
        <v>0.66666666666666663</v>
      </c>
    </row>
    <row r="45" spans="1:13" ht="15.75" customHeight="1" x14ac:dyDescent="0.25">
      <c r="A45" s="16" t="s">
        <v>678</v>
      </c>
      <c r="B45" s="11" t="s">
        <v>511</v>
      </c>
      <c r="C45" s="17">
        <v>45450</v>
      </c>
      <c r="D45" s="18" t="s">
        <v>712</v>
      </c>
      <c r="E45" s="6" t="s">
        <v>735</v>
      </c>
      <c r="F45" s="22"/>
      <c r="G45" s="4"/>
      <c r="H45" s="4"/>
      <c r="I45" s="4"/>
      <c r="J45" s="4"/>
      <c r="K45" s="5">
        <v>45631</v>
      </c>
      <c r="L45" s="4"/>
      <c r="M45" s="8">
        <f>('DATA 02 2024'!C45+'DATA 02 2024'!F45+'DATA 02 2024'!G45)/3</f>
        <v>0</v>
      </c>
    </row>
    <row r="46" spans="1:13" ht="15.75" customHeight="1" x14ac:dyDescent="0.25">
      <c r="A46" s="16" t="s">
        <v>678</v>
      </c>
      <c r="B46" s="11" t="s">
        <v>514</v>
      </c>
      <c r="C46" s="17">
        <v>45456</v>
      </c>
      <c r="D46" s="18" t="s">
        <v>679</v>
      </c>
      <c r="E46" s="6" t="s">
        <v>736</v>
      </c>
      <c r="F46" s="22"/>
      <c r="G46" s="4"/>
      <c r="H46" s="4"/>
      <c r="I46" s="4"/>
      <c r="J46" s="4"/>
      <c r="K46" s="5">
        <v>45631</v>
      </c>
      <c r="L46" s="4"/>
      <c r="M46" s="8">
        <f>('DATA 02 2024'!C46+'DATA 02 2024'!F46+'DATA 02 2024'!G46)/3</f>
        <v>0</v>
      </c>
    </row>
    <row r="47" spans="1:13" ht="15.75" customHeight="1" x14ac:dyDescent="0.25">
      <c r="A47" s="16" t="s">
        <v>678</v>
      </c>
      <c r="B47" s="11" t="s">
        <v>516</v>
      </c>
      <c r="C47" s="17">
        <v>45450</v>
      </c>
      <c r="D47" s="18" t="s">
        <v>712</v>
      </c>
      <c r="E47" s="6" t="s">
        <v>737</v>
      </c>
      <c r="F47" s="22"/>
      <c r="G47" s="4"/>
      <c r="H47" s="4"/>
      <c r="I47" s="4"/>
      <c r="J47" s="4"/>
      <c r="K47" s="5">
        <v>45631</v>
      </c>
      <c r="L47" s="4"/>
      <c r="M47" s="8">
        <f>('DATA 02 2024'!C47+'DATA 02 2024'!F47+'DATA 02 2024'!G47)/3</f>
        <v>0</v>
      </c>
    </row>
    <row r="48" spans="1:13" ht="15.75" customHeight="1" x14ac:dyDescent="0.25">
      <c r="A48" s="16" t="s">
        <v>678</v>
      </c>
      <c r="B48" s="11" t="s">
        <v>518</v>
      </c>
      <c r="C48" s="17">
        <v>45462</v>
      </c>
      <c r="D48" s="18" t="s">
        <v>35</v>
      </c>
      <c r="E48" s="6" t="s">
        <v>738</v>
      </c>
      <c r="F48" s="21">
        <v>45637</v>
      </c>
      <c r="G48" s="4" t="s">
        <v>17</v>
      </c>
      <c r="H48" s="4" t="s">
        <v>739</v>
      </c>
      <c r="I48" s="4" t="s">
        <v>19</v>
      </c>
      <c r="J48" s="4" t="s">
        <v>26</v>
      </c>
      <c r="K48" s="5">
        <v>45631</v>
      </c>
      <c r="L48" s="4"/>
      <c r="M48" s="8">
        <f>('DATA 02 2024'!C48+'DATA 02 2024'!F48+'DATA 02 2024'!G48)/3</f>
        <v>0.5</v>
      </c>
    </row>
    <row r="49" spans="1:13" ht="15.75" customHeight="1" x14ac:dyDescent="0.25">
      <c r="A49" s="16" t="s">
        <v>678</v>
      </c>
      <c r="B49" s="11" t="s">
        <v>520</v>
      </c>
      <c r="C49" s="17">
        <v>45456</v>
      </c>
      <c r="D49" s="18" t="s">
        <v>679</v>
      </c>
      <c r="E49" s="6" t="s">
        <v>740</v>
      </c>
      <c r="F49" s="21"/>
      <c r="G49" s="4"/>
      <c r="H49" s="4"/>
      <c r="I49" s="4"/>
      <c r="J49" s="4"/>
      <c r="K49" s="5">
        <v>45631</v>
      </c>
      <c r="L49" s="4"/>
      <c r="M49" s="8">
        <f>('DATA 02 2024'!C49+'DATA 02 2024'!F49+'DATA 02 2024'!G49)/3</f>
        <v>0</v>
      </c>
    </row>
    <row r="50" spans="1:13" ht="15.75" customHeight="1" x14ac:dyDescent="0.25">
      <c r="A50" s="16" t="s">
        <v>678</v>
      </c>
      <c r="B50" s="11" t="s">
        <v>522</v>
      </c>
      <c r="C50" s="17">
        <v>45456</v>
      </c>
      <c r="D50" s="18" t="s">
        <v>679</v>
      </c>
      <c r="E50" s="6" t="s">
        <v>741</v>
      </c>
      <c r="F50" s="22"/>
      <c r="G50" s="4"/>
      <c r="H50" s="4"/>
      <c r="I50" s="4"/>
      <c r="J50" s="4"/>
      <c r="K50" s="5">
        <v>45631</v>
      </c>
      <c r="L50" s="4"/>
      <c r="M50" s="8">
        <f>('DATA 02 2024'!C50+'DATA 02 2024'!F50+'DATA 02 2024'!G50)/3</f>
        <v>0</v>
      </c>
    </row>
    <row r="51" spans="1:13" ht="15.75" customHeight="1" x14ac:dyDescent="0.25">
      <c r="A51" s="16" t="s">
        <v>678</v>
      </c>
      <c r="B51" s="11" t="s">
        <v>524</v>
      </c>
      <c r="C51" s="17">
        <v>45456</v>
      </c>
      <c r="D51" s="18" t="s">
        <v>679</v>
      </c>
      <c r="E51" s="6" t="s">
        <v>742</v>
      </c>
      <c r="F51" s="22"/>
      <c r="G51" s="4"/>
      <c r="H51" s="4"/>
      <c r="I51" s="4"/>
      <c r="J51" s="4"/>
      <c r="K51" s="5">
        <v>45631</v>
      </c>
      <c r="L51" s="4"/>
      <c r="M51" s="8">
        <f>('DATA 02 2024'!C51+'DATA 02 2024'!F51+'DATA 02 2024'!G51)/3</f>
        <v>0</v>
      </c>
    </row>
    <row r="52" spans="1:13" ht="15.75" customHeight="1" x14ac:dyDescent="0.25">
      <c r="A52" s="16" t="s">
        <v>678</v>
      </c>
      <c r="B52" s="11" t="s">
        <v>527</v>
      </c>
      <c r="C52" s="17">
        <v>45456</v>
      </c>
      <c r="D52" s="18" t="s">
        <v>679</v>
      </c>
      <c r="E52" s="6" t="s">
        <v>743</v>
      </c>
      <c r="F52" s="22"/>
      <c r="G52" s="4"/>
      <c r="H52" s="4"/>
      <c r="I52" s="4"/>
      <c r="J52" s="4"/>
      <c r="K52" s="5">
        <v>45631</v>
      </c>
      <c r="L52" s="4"/>
      <c r="M52" s="8">
        <f>('DATA 02 2024'!C52+'DATA 02 2024'!F52+'DATA 02 2024'!G52)/3</f>
        <v>0</v>
      </c>
    </row>
    <row r="53" spans="1:13" ht="15.75" customHeight="1" x14ac:dyDescent="0.25">
      <c r="A53" s="16" t="s">
        <v>678</v>
      </c>
      <c r="B53" s="11" t="s">
        <v>529</v>
      </c>
      <c r="C53" s="17">
        <v>45456</v>
      </c>
      <c r="D53" s="18" t="s">
        <v>679</v>
      </c>
      <c r="E53" s="6" t="s">
        <v>744</v>
      </c>
      <c r="F53" s="21">
        <v>45471</v>
      </c>
      <c r="G53" s="4" t="s">
        <v>17</v>
      </c>
      <c r="H53" s="4" t="s">
        <v>745</v>
      </c>
      <c r="I53" s="4" t="s">
        <v>19</v>
      </c>
      <c r="J53" s="4" t="s">
        <v>20</v>
      </c>
      <c r="K53" s="4"/>
      <c r="L53" s="4" t="s">
        <v>21</v>
      </c>
      <c r="M53" s="8">
        <f>('DATA 02 2024'!C53+'DATA 02 2024'!F53+'DATA 02 2024'!G53)/3</f>
        <v>1</v>
      </c>
    </row>
    <row r="54" spans="1:13" ht="15.75" customHeight="1" x14ac:dyDescent="0.25">
      <c r="A54" s="16" t="s">
        <v>678</v>
      </c>
      <c r="B54" s="11" t="s">
        <v>532</v>
      </c>
      <c r="C54" s="17">
        <v>45456</v>
      </c>
      <c r="D54" s="18" t="s">
        <v>679</v>
      </c>
      <c r="E54" s="6" t="s">
        <v>746</v>
      </c>
      <c r="F54" s="21">
        <v>45488</v>
      </c>
      <c r="G54" s="4" t="s">
        <v>17</v>
      </c>
      <c r="H54" s="4" t="s">
        <v>747</v>
      </c>
      <c r="I54" s="4" t="s">
        <v>19</v>
      </c>
      <c r="J54" s="4" t="s">
        <v>26</v>
      </c>
      <c r="K54" s="4"/>
      <c r="L54" s="4"/>
      <c r="M54" s="8">
        <f>('DATA 02 2024'!C54+'DATA 02 2024'!F54+'DATA 02 2024'!G54)/3</f>
        <v>0.5</v>
      </c>
    </row>
    <row r="55" spans="1:13" ht="15.75" customHeight="1" x14ac:dyDescent="0.25">
      <c r="A55" s="16" t="s">
        <v>678</v>
      </c>
      <c r="B55" s="11" t="s">
        <v>535</v>
      </c>
      <c r="C55" s="17">
        <v>45456</v>
      </c>
      <c r="D55" s="18" t="s">
        <v>679</v>
      </c>
      <c r="E55" s="6" t="s">
        <v>748</v>
      </c>
      <c r="F55" s="21">
        <v>45665</v>
      </c>
      <c r="G55" s="4" t="s">
        <v>17</v>
      </c>
      <c r="H55" s="4" t="s">
        <v>749</v>
      </c>
      <c r="I55" s="4" t="s">
        <v>19</v>
      </c>
      <c r="J55" s="4" t="s">
        <v>26</v>
      </c>
      <c r="K55" s="5">
        <v>45631</v>
      </c>
      <c r="L55" s="4" t="s">
        <v>174</v>
      </c>
      <c r="M55" s="8">
        <f>('DATA 02 2024'!C55+'DATA 02 2024'!F55+'DATA 02 2024'!G55)/3</f>
        <v>0.66666666666666663</v>
      </c>
    </row>
    <row r="56" spans="1:13" ht="15.75" customHeight="1" x14ac:dyDescent="0.25">
      <c r="A56" s="16" t="s">
        <v>678</v>
      </c>
      <c r="B56" s="11" t="s">
        <v>538</v>
      </c>
      <c r="C56" s="17">
        <v>45456</v>
      </c>
      <c r="D56" s="18" t="s">
        <v>679</v>
      </c>
      <c r="E56" s="6" t="s">
        <v>750</v>
      </c>
      <c r="F56" s="21">
        <v>45478</v>
      </c>
      <c r="G56" s="4" t="s">
        <v>30</v>
      </c>
      <c r="H56" s="4" t="s">
        <v>751</v>
      </c>
      <c r="I56" s="4" t="s">
        <v>19</v>
      </c>
      <c r="J56" s="4" t="s">
        <v>20</v>
      </c>
      <c r="K56" s="4"/>
      <c r="L56" s="4" t="s">
        <v>33</v>
      </c>
      <c r="M56" s="8">
        <f>('DATA 02 2024'!C56+'DATA 02 2024'!F56+'DATA 02 2024'!G56)/3</f>
        <v>0.58333333333333337</v>
      </c>
    </row>
    <row r="57" spans="1:13" ht="15.75" customHeight="1" x14ac:dyDescent="0.25">
      <c r="A57" s="16" t="s">
        <v>678</v>
      </c>
      <c r="B57" s="11" t="s">
        <v>541</v>
      </c>
      <c r="C57" s="17">
        <v>45462</v>
      </c>
      <c r="D57" s="18" t="s">
        <v>35</v>
      </c>
      <c r="E57" s="6" t="s">
        <v>752</v>
      </c>
      <c r="F57" s="22"/>
      <c r="G57" s="4"/>
      <c r="H57" s="4"/>
      <c r="I57" s="4"/>
      <c r="J57" s="4"/>
      <c r="K57" s="5">
        <v>45631</v>
      </c>
      <c r="L57" s="4"/>
      <c r="M57" s="8">
        <f>('DATA 02 2024'!C57+'DATA 02 2024'!F57+'DATA 02 2024'!G57)/3</f>
        <v>0</v>
      </c>
    </row>
    <row r="58" spans="1:13" ht="15.75" customHeight="1" x14ac:dyDescent="0.25">
      <c r="A58" s="16" t="s">
        <v>678</v>
      </c>
      <c r="B58" s="11" t="s">
        <v>543</v>
      </c>
      <c r="C58" s="17">
        <v>45454</v>
      </c>
      <c r="D58" s="18" t="s">
        <v>712</v>
      </c>
      <c r="E58" s="6" t="s">
        <v>753</v>
      </c>
      <c r="F58" s="23">
        <v>45645</v>
      </c>
      <c r="G58" s="25" t="s">
        <v>17</v>
      </c>
      <c r="H58" s="18" t="s">
        <v>754</v>
      </c>
      <c r="I58" s="18" t="s">
        <v>19</v>
      </c>
      <c r="J58" s="18" t="s">
        <v>26</v>
      </c>
      <c r="K58" s="5">
        <v>45631</v>
      </c>
      <c r="L58" s="18" t="s">
        <v>21</v>
      </c>
      <c r="M58" s="8">
        <f>('DATA 02 2024'!C58+'DATA 02 2024'!F58+'DATA 02 2024'!G58)/3</f>
        <v>0.83333333333333337</v>
      </c>
    </row>
    <row r="59" spans="1:13" ht="15.75" customHeight="1" x14ac:dyDescent="0.25">
      <c r="A59" s="16" t="s">
        <v>678</v>
      </c>
      <c r="B59" s="11" t="s">
        <v>546</v>
      </c>
      <c r="C59" s="17">
        <v>45456</v>
      </c>
      <c r="D59" s="18" t="s">
        <v>679</v>
      </c>
      <c r="E59" s="6" t="s">
        <v>755</v>
      </c>
      <c r="F59" s="22"/>
      <c r="G59" s="4"/>
      <c r="H59" s="4"/>
      <c r="I59" s="4"/>
      <c r="J59" s="4"/>
      <c r="K59" s="5">
        <v>45631</v>
      </c>
      <c r="L59" s="4"/>
      <c r="M59" s="8">
        <f>('DATA 02 2024'!C59+'DATA 02 2024'!F59+'DATA 02 2024'!G59)/3</f>
        <v>0</v>
      </c>
    </row>
    <row r="60" spans="1:13" ht="15.75" customHeight="1" x14ac:dyDescent="0.25">
      <c r="A60" s="16" t="s">
        <v>678</v>
      </c>
      <c r="B60" s="11" t="s">
        <v>548</v>
      </c>
      <c r="C60" s="17">
        <v>45456</v>
      </c>
      <c r="D60" s="18" t="s">
        <v>679</v>
      </c>
      <c r="E60" s="6" t="s">
        <v>756</v>
      </c>
      <c r="F60" s="21">
        <v>45665</v>
      </c>
      <c r="G60" s="4" t="s">
        <v>17</v>
      </c>
      <c r="H60" s="4" t="s">
        <v>757</v>
      </c>
      <c r="I60" s="4" t="s">
        <v>19</v>
      </c>
      <c r="J60" s="4" t="s">
        <v>26</v>
      </c>
      <c r="K60" s="5">
        <v>45631</v>
      </c>
      <c r="L60" s="4" t="s">
        <v>174</v>
      </c>
      <c r="M60" s="8">
        <f>('DATA 02 2024'!C60+'DATA 02 2024'!F60+'DATA 02 2024'!G60)/3</f>
        <v>0.66666666666666663</v>
      </c>
    </row>
    <row r="61" spans="1:13" ht="15.75" customHeight="1" x14ac:dyDescent="0.25">
      <c r="A61" s="16" t="s">
        <v>678</v>
      </c>
      <c r="B61" s="11" t="s">
        <v>550</v>
      </c>
      <c r="C61" s="17">
        <v>45456</v>
      </c>
      <c r="D61" s="18" t="s">
        <v>679</v>
      </c>
      <c r="E61" s="6" t="s">
        <v>758</v>
      </c>
      <c r="F61" s="21">
        <v>45481</v>
      </c>
      <c r="G61" s="4" t="s">
        <v>17</v>
      </c>
      <c r="H61" s="4" t="s">
        <v>759</v>
      </c>
      <c r="I61" s="4" t="s">
        <v>19</v>
      </c>
      <c r="J61" s="4" t="s">
        <v>20</v>
      </c>
      <c r="K61" s="4"/>
      <c r="L61" s="4"/>
      <c r="M61" s="8">
        <f>('DATA 02 2024'!C61+'DATA 02 2024'!F61+'DATA 02 2024'!G61)/3</f>
        <v>0.66666666666666663</v>
      </c>
    </row>
    <row r="62" spans="1:13" ht="15.75" customHeight="1" x14ac:dyDescent="0.25">
      <c r="A62" s="16" t="s">
        <v>678</v>
      </c>
      <c r="B62" s="11" t="s">
        <v>553</v>
      </c>
      <c r="C62" s="17">
        <v>45456</v>
      </c>
      <c r="D62" s="18" t="s">
        <v>679</v>
      </c>
      <c r="E62" s="6" t="s">
        <v>760</v>
      </c>
      <c r="F62" s="22"/>
      <c r="G62" s="4"/>
      <c r="H62" s="4"/>
      <c r="I62" s="4"/>
      <c r="J62" s="4"/>
      <c r="K62" s="5">
        <v>45631</v>
      </c>
      <c r="L62" s="4"/>
      <c r="M62" s="8">
        <f>('DATA 02 2024'!C62+'DATA 02 2024'!F62+'DATA 02 2024'!G62)/3</f>
        <v>0</v>
      </c>
    </row>
    <row r="63" spans="1:13" ht="15.75" customHeight="1" x14ac:dyDescent="0.25">
      <c r="A63" s="16" t="s">
        <v>678</v>
      </c>
      <c r="B63" s="11" t="s">
        <v>556</v>
      </c>
      <c r="C63" s="17">
        <v>45456</v>
      </c>
      <c r="D63" s="18" t="s">
        <v>35</v>
      </c>
      <c r="E63" s="6" t="s">
        <v>761</v>
      </c>
      <c r="F63" s="22"/>
      <c r="G63" s="4"/>
      <c r="H63" s="4"/>
      <c r="I63" s="4"/>
      <c r="J63" s="4"/>
      <c r="K63" s="5">
        <v>45631</v>
      </c>
      <c r="L63" s="4"/>
      <c r="M63" s="8">
        <f>('DATA 02 2024'!C63+'DATA 02 2024'!F63+'DATA 02 2024'!G63)/3</f>
        <v>0</v>
      </c>
    </row>
    <row r="64" spans="1:13" ht="15.75" customHeight="1" x14ac:dyDescent="0.25">
      <c r="A64" s="16" t="s">
        <v>678</v>
      </c>
      <c r="B64" s="11" t="s">
        <v>558</v>
      </c>
      <c r="C64" s="17">
        <v>45462</v>
      </c>
      <c r="D64" s="18" t="s">
        <v>35</v>
      </c>
      <c r="E64" s="6" t="s">
        <v>762</v>
      </c>
      <c r="F64" s="21"/>
      <c r="G64" s="4"/>
      <c r="H64" s="4"/>
      <c r="I64" s="4"/>
      <c r="J64" s="4"/>
      <c r="K64" s="5">
        <v>45631</v>
      </c>
      <c r="L64" s="4"/>
      <c r="M64" s="8">
        <f>('DATA 02 2024'!C64+'DATA 02 2024'!F64+'DATA 02 2024'!G64)/3</f>
        <v>0</v>
      </c>
    </row>
    <row r="65" spans="1:13" ht="15.75" customHeight="1" x14ac:dyDescent="0.25">
      <c r="A65" s="16" t="s">
        <v>678</v>
      </c>
      <c r="B65" s="11" t="s">
        <v>560</v>
      </c>
      <c r="C65" s="17">
        <v>45462</v>
      </c>
      <c r="D65" s="18" t="s">
        <v>679</v>
      </c>
      <c r="E65" s="6" t="s">
        <v>763</v>
      </c>
      <c r="F65" s="21">
        <v>45471</v>
      </c>
      <c r="G65" s="4" t="s">
        <v>17</v>
      </c>
      <c r="H65" s="4" t="s">
        <v>764</v>
      </c>
      <c r="I65" s="4" t="s">
        <v>19</v>
      </c>
      <c r="J65" s="4" t="s">
        <v>20</v>
      </c>
      <c r="K65" s="4"/>
      <c r="L65" s="4"/>
      <c r="M65" s="8">
        <f>('DATA 02 2024'!C65+'DATA 02 2024'!F65+'DATA 02 2024'!G65)/3</f>
        <v>0.66666666666666663</v>
      </c>
    </row>
    <row r="66" spans="1:13" ht="15.75" customHeight="1" x14ac:dyDescent="0.25">
      <c r="A66" s="16" t="s">
        <v>678</v>
      </c>
      <c r="B66" s="11" t="s">
        <v>563</v>
      </c>
      <c r="C66" s="17">
        <v>45462</v>
      </c>
      <c r="D66" s="18" t="s">
        <v>35</v>
      </c>
      <c r="E66" s="6" t="s">
        <v>765</v>
      </c>
      <c r="F66" s="22"/>
      <c r="G66" s="4"/>
      <c r="H66" s="4"/>
      <c r="I66" s="4"/>
      <c r="J66" s="4"/>
      <c r="K66" s="5">
        <v>45631</v>
      </c>
      <c r="L66" s="4"/>
      <c r="M66" s="8">
        <f>('DATA 02 2024'!C66+'DATA 02 2024'!F66+'DATA 02 2024'!G66)/3</f>
        <v>0</v>
      </c>
    </row>
    <row r="67" spans="1:13" ht="15.75" customHeight="1" x14ac:dyDescent="0.25">
      <c r="A67" s="16" t="s">
        <v>678</v>
      </c>
      <c r="B67" s="11" t="s">
        <v>565</v>
      </c>
      <c r="C67" s="17">
        <v>45461</v>
      </c>
      <c r="D67" s="18" t="s">
        <v>679</v>
      </c>
      <c r="E67" s="6" t="s">
        <v>766</v>
      </c>
      <c r="F67" s="21">
        <v>45665</v>
      </c>
      <c r="G67" s="4" t="s">
        <v>17</v>
      </c>
      <c r="H67" s="4" t="s">
        <v>767</v>
      </c>
      <c r="I67" s="4" t="s">
        <v>19</v>
      </c>
      <c r="J67" s="4" t="s">
        <v>26</v>
      </c>
      <c r="K67" s="5">
        <v>45631</v>
      </c>
      <c r="L67" s="4" t="s">
        <v>33</v>
      </c>
      <c r="M67" s="8">
        <f>('DATA 02 2024'!C67+'DATA 02 2024'!F67+'DATA 02 2024'!G67)/3</f>
        <v>0.5</v>
      </c>
    </row>
    <row r="68" spans="1:13" ht="15.75" customHeight="1" x14ac:dyDescent="0.25">
      <c r="A68" s="16" t="s">
        <v>678</v>
      </c>
      <c r="B68" s="11" t="s">
        <v>567</v>
      </c>
      <c r="C68" s="17">
        <v>45463</v>
      </c>
      <c r="D68" s="18" t="s">
        <v>679</v>
      </c>
      <c r="E68" s="6" t="s">
        <v>768</v>
      </c>
      <c r="F68" s="21">
        <v>45471</v>
      </c>
      <c r="G68" s="4" t="s">
        <v>17</v>
      </c>
      <c r="H68" s="4" t="s">
        <v>769</v>
      </c>
      <c r="I68" s="4" t="s">
        <v>19</v>
      </c>
      <c r="J68" s="4" t="s">
        <v>20</v>
      </c>
      <c r="K68" s="4"/>
      <c r="L68" s="4"/>
      <c r="M68" s="8">
        <f>('DATA 02 2024'!C68+'DATA 02 2024'!F68+'DATA 02 2024'!G68)/3</f>
        <v>0.66666666666666663</v>
      </c>
    </row>
    <row r="69" spans="1:13" ht="15.75" customHeight="1" x14ac:dyDescent="0.25">
      <c r="A69" s="16" t="s">
        <v>678</v>
      </c>
      <c r="B69" s="11" t="s">
        <v>570</v>
      </c>
      <c r="C69" s="17">
        <v>45461</v>
      </c>
      <c r="D69" s="18" t="s">
        <v>679</v>
      </c>
      <c r="E69" s="6" t="s">
        <v>770</v>
      </c>
      <c r="F69" s="22"/>
      <c r="G69" s="4"/>
      <c r="H69" s="4"/>
      <c r="I69" s="4"/>
      <c r="J69" s="4"/>
      <c r="K69" s="5">
        <v>45631</v>
      </c>
      <c r="L69" s="4"/>
      <c r="M69" s="8">
        <f>('DATA 02 2024'!C69+'DATA 02 2024'!F69+'DATA 02 2024'!G69)/3</f>
        <v>0</v>
      </c>
    </row>
    <row r="70" spans="1:13" ht="15.75" customHeight="1" x14ac:dyDescent="0.25">
      <c r="A70" s="16" t="s">
        <v>678</v>
      </c>
      <c r="B70" s="11" t="s">
        <v>572</v>
      </c>
      <c r="C70" s="17">
        <v>45461</v>
      </c>
      <c r="D70" s="18" t="s">
        <v>679</v>
      </c>
      <c r="E70" s="6" t="s">
        <v>771</v>
      </c>
      <c r="F70" s="22"/>
      <c r="G70" s="4"/>
      <c r="H70" s="4"/>
      <c r="I70" s="4"/>
      <c r="J70" s="4"/>
      <c r="K70" s="5">
        <v>45631</v>
      </c>
      <c r="L70" s="4"/>
      <c r="M70" s="8">
        <f>('DATA 02 2024'!C70+'DATA 02 2024'!F70+'DATA 02 2024'!G70)/3</f>
        <v>0</v>
      </c>
    </row>
    <row r="71" spans="1:13" ht="15.75" customHeight="1" x14ac:dyDescent="0.25">
      <c r="A71" s="16" t="s">
        <v>678</v>
      </c>
      <c r="B71" s="11" t="s">
        <v>574</v>
      </c>
      <c r="C71" s="17">
        <v>45461</v>
      </c>
      <c r="D71" s="18" t="s">
        <v>679</v>
      </c>
      <c r="E71" s="6" t="s">
        <v>772</v>
      </c>
      <c r="F71" s="21">
        <v>45511</v>
      </c>
      <c r="G71" s="4" t="s">
        <v>17</v>
      </c>
      <c r="H71" s="4" t="s">
        <v>773</v>
      </c>
      <c r="I71" s="4" t="s">
        <v>19</v>
      </c>
      <c r="J71" s="4" t="s">
        <v>26</v>
      </c>
      <c r="K71" s="4"/>
      <c r="L71" s="4" t="s">
        <v>21</v>
      </c>
      <c r="M71" s="8">
        <f>('DATA 02 2024'!C71+'DATA 02 2024'!F71+'DATA 02 2024'!G71)/3</f>
        <v>0.83333333333333337</v>
      </c>
    </row>
    <row r="72" spans="1:13" ht="15.75" customHeight="1" x14ac:dyDescent="0.25">
      <c r="A72" s="16" t="s">
        <v>678</v>
      </c>
      <c r="B72" s="11" t="s">
        <v>576</v>
      </c>
      <c r="C72" s="17">
        <v>45461</v>
      </c>
      <c r="D72" s="18" t="s">
        <v>679</v>
      </c>
      <c r="E72" s="6" t="s">
        <v>774</v>
      </c>
      <c r="F72" s="22"/>
      <c r="G72" s="4"/>
      <c r="H72" s="4"/>
      <c r="I72" s="4"/>
      <c r="J72" s="4"/>
      <c r="K72" s="5">
        <v>45631</v>
      </c>
      <c r="L72" s="4"/>
      <c r="M72" s="8">
        <f>('DATA 02 2024'!C72+'DATA 02 2024'!F72+'DATA 02 2024'!G72)/3</f>
        <v>0</v>
      </c>
    </row>
    <row r="73" spans="1:13" ht="15.75" customHeight="1" x14ac:dyDescent="0.25">
      <c r="A73" s="16" t="s">
        <v>678</v>
      </c>
      <c r="B73" s="11" t="s">
        <v>578</v>
      </c>
      <c r="C73" s="17">
        <v>45461</v>
      </c>
      <c r="D73" s="18" t="s">
        <v>679</v>
      </c>
      <c r="E73" s="6" t="s">
        <v>775</v>
      </c>
      <c r="F73" s="22"/>
      <c r="G73" s="4"/>
      <c r="H73" s="4"/>
      <c r="I73" s="4"/>
      <c r="J73" s="4"/>
      <c r="K73" s="5">
        <v>45631</v>
      </c>
      <c r="L73" s="4"/>
      <c r="M73" s="8">
        <f>('DATA 02 2024'!C73+'DATA 02 2024'!F73+'DATA 02 2024'!G73)/3</f>
        <v>0</v>
      </c>
    </row>
    <row r="74" spans="1:13" ht="15.75" customHeight="1" x14ac:dyDescent="0.25">
      <c r="A74" s="16" t="s">
        <v>678</v>
      </c>
      <c r="B74" s="11" t="s">
        <v>581</v>
      </c>
      <c r="C74" s="17">
        <v>45461</v>
      </c>
      <c r="D74" s="18" t="s">
        <v>679</v>
      </c>
      <c r="E74" s="6" t="s">
        <v>776</v>
      </c>
      <c r="F74" s="21">
        <v>45478</v>
      </c>
      <c r="G74" s="4" t="s">
        <v>30</v>
      </c>
      <c r="H74" s="4" t="s">
        <v>777</v>
      </c>
      <c r="I74" s="4" t="s">
        <v>19</v>
      </c>
      <c r="J74" s="4" t="s">
        <v>20</v>
      </c>
      <c r="K74" s="4"/>
      <c r="L74" s="4" t="s">
        <v>33</v>
      </c>
      <c r="M74" s="8">
        <f>('DATA 02 2024'!C74+'DATA 02 2024'!F74+'DATA 02 2024'!G74)/3</f>
        <v>0.58333333333333337</v>
      </c>
    </row>
    <row r="75" spans="1:13" ht="15.75" customHeight="1" x14ac:dyDescent="0.25">
      <c r="A75" s="16" t="s">
        <v>678</v>
      </c>
      <c r="B75" s="11" t="s">
        <v>584</v>
      </c>
      <c r="C75" s="17">
        <v>45461</v>
      </c>
      <c r="D75" s="18" t="s">
        <v>679</v>
      </c>
      <c r="E75" s="6" t="s">
        <v>778</v>
      </c>
      <c r="F75" s="22"/>
      <c r="G75" s="4"/>
      <c r="H75" s="4"/>
      <c r="I75" s="4"/>
      <c r="J75" s="4"/>
      <c r="K75" s="5">
        <v>45631</v>
      </c>
      <c r="L75" s="4"/>
      <c r="M75" s="8">
        <f>('DATA 02 2024'!C75+'DATA 02 2024'!F75+'DATA 02 2024'!G75)/3</f>
        <v>0</v>
      </c>
    </row>
    <row r="76" spans="1:13" ht="15.75" customHeight="1" x14ac:dyDescent="0.25">
      <c r="A76" s="16" t="s">
        <v>678</v>
      </c>
      <c r="B76" s="11" t="s">
        <v>586</v>
      </c>
      <c r="C76" s="17">
        <v>45461</v>
      </c>
      <c r="D76" s="18" t="s">
        <v>679</v>
      </c>
      <c r="E76" s="6" t="s">
        <v>779</v>
      </c>
      <c r="F76" s="21">
        <v>45482</v>
      </c>
      <c r="G76" s="4" t="s">
        <v>17</v>
      </c>
      <c r="H76" s="4" t="s">
        <v>780</v>
      </c>
      <c r="I76" s="4" t="s">
        <v>19</v>
      </c>
      <c r="J76" s="4" t="s">
        <v>20</v>
      </c>
      <c r="K76" s="4"/>
      <c r="L76" s="4"/>
      <c r="M76" s="8">
        <f>('DATA 02 2024'!C76+'DATA 02 2024'!F76+'DATA 02 2024'!G76)/3</f>
        <v>0.66666666666666663</v>
      </c>
    </row>
    <row r="77" spans="1:13" ht="15.75" customHeight="1" x14ac:dyDescent="0.25">
      <c r="A77" s="16" t="s">
        <v>678</v>
      </c>
      <c r="B77" s="11" t="s">
        <v>589</v>
      </c>
      <c r="C77" s="17">
        <v>45461</v>
      </c>
      <c r="D77" s="18" t="s">
        <v>679</v>
      </c>
      <c r="E77" s="6" t="s">
        <v>781</v>
      </c>
      <c r="F77" s="22"/>
      <c r="G77" s="4"/>
      <c r="H77" s="4"/>
      <c r="I77" s="4"/>
      <c r="J77" s="4"/>
      <c r="K77" s="5">
        <v>45631</v>
      </c>
      <c r="L77" s="4"/>
      <c r="M77" s="8">
        <f>('DATA 02 2024'!C77+'DATA 02 2024'!F77+'DATA 02 2024'!G77)/3</f>
        <v>0</v>
      </c>
    </row>
    <row r="78" spans="1:13" ht="15.75" customHeight="1" x14ac:dyDescent="0.25">
      <c r="A78" s="16" t="s">
        <v>678</v>
      </c>
      <c r="B78" s="11" t="s">
        <v>591</v>
      </c>
      <c r="C78" s="17">
        <v>45461</v>
      </c>
      <c r="D78" s="18" t="s">
        <v>679</v>
      </c>
      <c r="E78" s="6" t="s">
        <v>782</v>
      </c>
      <c r="F78" s="21">
        <v>45642</v>
      </c>
      <c r="G78" s="4" t="s">
        <v>17</v>
      </c>
      <c r="H78" s="4" t="s">
        <v>783</v>
      </c>
      <c r="I78" s="4" t="s">
        <v>19</v>
      </c>
      <c r="J78" s="4" t="s">
        <v>26</v>
      </c>
      <c r="K78" s="5">
        <v>45631</v>
      </c>
      <c r="L78" s="4" t="s">
        <v>174</v>
      </c>
      <c r="M78" s="8">
        <f>('DATA 02 2024'!C78+'DATA 02 2024'!F78+'DATA 02 2024'!G78)/3</f>
        <v>0.66666666666666663</v>
      </c>
    </row>
    <row r="79" spans="1:13" ht="15.75" customHeight="1" x14ac:dyDescent="0.25">
      <c r="A79" s="16" t="s">
        <v>678</v>
      </c>
      <c r="B79" s="11" t="s">
        <v>594</v>
      </c>
      <c r="C79" s="17">
        <v>45461</v>
      </c>
      <c r="D79" s="18" t="s">
        <v>679</v>
      </c>
      <c r="E79" s="6" t="s">
        <v>784</v>
      </c>
      <c r="F79" s="22"/>
      <c r="G79" s="4"/>
      <c r="H79" s="4"/>
      <c r="I79" s="4"/>
      <c r="J79" s="4"/>
      <c r="K79" s="5">
        <v>45631</v>
      </c>
      <c r="L79" s="4"/>
      <c r="M79" s="8">
        <f>('DATA 02 2024'!C79+'DATA 02 2024'!F79+'DATA 02 2024'!G79)/3</f>
        <v>0</v>
      </c>
    </row>
    <row r="80" spans="1:13" ht="15.75" customHeight="1" x14ac:dyDescent="0.25">
      <c r="A80" s="16" t="s">
        <v>678</v>
      </c>
      <c r="B80" s="11" t="s">
        <v>597</v>
      </c>
      <c r="C80" s="17">
        <v>45462</v>
      </c>
      <c r="D80" s="18" t="s">
        <v>35</v>
      </c>
      <c r="E80" s="6" t="s">
        <v>785</v>
      </c>
      <c r="F80" s="22"/>
      <c r="G80" s="4"/>
      <c r="H80" s="4"/>
      <c r="I80" s="4"/>
      <c r="J80" s="4"/>
      <c r="K80" s="5">
        <v>45631</v>
      </c>
      <c r="L80" s="4"/>
      <c r="M80" s="8">
        <f>('DATA 02 2024'!C80+'DATA 02 2024'!F80+'DATA 02 2024'!G80)/3</f>
        <v>0</v>
      </c>
    </row>
    <row r="81" spans="1:13" ht="15.75" customHeight="1" x14ac:dyDescent="0.25">
      <c r="A81" s="16" t="s">
        <v>678</v>
      </c>
      <c r="B81" s="11" t="s">
        <v>600</v>
      </c>
      <c r="C81" s="17">
        <v>45461</v>
      </c>
      <c r="D81" s="18" t="s">
        <v>679</v>
      </c>
      <c r="E81" s="6" t="s">
        <v>786</v>
      </c>
      <c r="F81" s="21">
        <v>45477</v>
      </c>
      <c r="G81" s="4" t="s">
        <v>17</v>
      </c>
      <c r="H81" s="4" t="s">
        <v>787</v>
      </c>
      <c r="I81" s="4" t="s">
        <v>19</v>
      </c>
      <c r="J81" s="4" t="s">
        <v>20</v>
      </c>
      <c r="K81" s="4"/>
      <c r="L81" s="4" t="s">
        <v>33</v>
      </c>
      <c r="M81" s="8">
        <f>('DATA 02 2024'!C81+'DATA 02 2024'!F81+'DATA 02 2024'!G81)/3</f>
        <v>0.66666666666666663</v>
      </c>
    </row>
    <row r="82" spans="1:13" ht="15.75" customHeight="1" x14ac:dyDescent="0.25">
      <c r="A82" s="16" t="s">
        <v>678</v>
      </c>
      <c r="B82" s="11" t="s">
        <v>603</v>
      </c>
      <c r="C82" s="17">
        <v>45462</v>
      </c>
      <c r="D82" s="18" t="s">
        <v>35</v>
      </c>
      <c r="E82" s="6" t="s">
        <v>788</v>
      </c>
      <c r="F82" s="22"/>
      <c r="G82" s="4"/>
      <c r="H82" s="4"/>
      <c r="I82" s="4"/>
      <c r="J82" s="4"/>
      <c r="K82" s="5">
        <v>45631</v>
      </c>
      <c r="L82" s="4"/>
      <c r="M82" s="8">
        <f>('DATA 02 2024'!C82+'DATA 02 2024'!F82+'DATA 02 2024'!G82)/3</f>
        <v>0</v>
      </c>
    </row>
    <row r="83" spans="1:13" ht="15.75" customHeight="1" x14ac:dyDescent="0.25">
      <c r="A83" s="16" t="s">
        <v>678</v>
      </c>
      <c r="B83" s="11" t="s">
        <v>605</v>
      </c>
      <c r="C83" s="17">
        <v>45462</v>
      </c>
      <c r="D83" s="18" t="s">
        <v>35</v>
      </c>
      <c r="E83" s="6" t="s">
        <v>789</v>
      </c>
      <c r="F83" s="22"/>
      <c r="G83" s="4"/>
      <c r="H83" s="4"/>
      <c r="I83" s="4"/>
      <c r="J83" s="4"/>
      <c r="K83" s="5">
        <v>45631</v>
      </c>
      <c r="L83" s="4"/>
      <c r="M83" s="8">
        <f>('DATA 02 2024'!C83+'DATA 02 2024'!F83+'DATA 02 2024'!G83)/3</f>
        <v>0</v>
      </c>
    </row>
    <row r="84" spans="1:13" ht="15.75" customHeight="1" x14ac:dyDescent="0.25">
      <c r="A84" s="16" t="s">
        <v>678</v>
      </c>
      <c r="B84" s="11" t="s">
        <v>607</v>
      </c>
      <c r="C84" s="17">
        <v>45461</v>
      </c>
      <c r="D84" s="18" t="s">
        <v>679</v>
      </c>
      <c r="E84" s="6" t="s">
        <v>790</v>
      </c>
      <c r="F84" s="22"/>
      <c r="G84" s="4"/>
      <c r="H84" s="4"/>
      <c r="I84" s="4"/>
      <c r="J84" s="4"/>
      <c r="K84" s="5">
        <v>45631</v>
      </c>
      <c r="L84" s="4"/>
      <c r="M84" s="8">
        <f>('DATA 02 2024'!C84+'DATA 02 2024'!F84+'DATA 02 2024'!G84)/3</f>
        <v>0</v>
      </c>
    </row>
    <row r="85" spans="1:13" ht="15.75" customHeight="1" x14ac:dyDescent="0.25">
      <c r="A85" s="16" t="s">
        <v>678</v>
      </c>
      <c r="B85" s="11" t="s">
        <v>609</v>
      </c>
      <c r="C85" s="17">
        <v>45462</v>
      </c>
      <c r="D85" s="18" t="s">
        <v>35</v>
      </c>
      <c r="E85" s="6" t="s">
        <v>791</v>
      </c>
      <c r="F85" s="22"/>
      <c r="G85" s="4"/>
      <c r="H85" s="4"/>
      <c r="I85" s="4"/>
      <c r="J85" s="4"/>
      <c r="K85" s="5">
        <v>45631</v>
      </c>
      <c r="L85" s="4"/>
      <c r="M85" s="8">
        <f>('DATA 02 2024'!C85+'DATA 02 2024'!F85+'DATA 02 2024'!G85)/3</f>
        <v>0</v>
      </c>
    </row>
    <row r="86" spans="1:13" ht="15.75" customHeight="1" x14ac:dyDescent="0.25">
      <c r="A86" s="16" t="s">
        <v>678</v>
      </c>
      <c r="B86" s="11" t="s">
        <v>611</v>
      </c>
      <c r="C86" s="17">
        <v>45461</v>
      </c>
      <c r="D86" s="18" t="s">
        <v>679</v>
      </c>
      <c r="E86" s="6" t="s">
        <v>792</v>
      </c>
      <c r="F86" s="21"/>
      <c r="G86" s="4"/>
      <c r="H86" s="4"/>
      <c r="I86" s="4"/>
      <c r="J86" s="4"/>
      <c r="K86" s="5">
        <v>45631</v>
      </c>
      <c r="L86" s="4"/>
      <c r="M86" s="8">
        <f>('DATA 02 2024'!C86+'DATA 02 2024'!F86+'DATA 02 2024'!G86)/3</f>
        <v>0</v>
      </c>
    </row>
    <row r="87" spans="1:13" ht="15.75" customHeight="1" x14ac:dyDescent="0.25">
      <c r="A87" s="16" t="s">
        <v>678</v>
      </c>
      <c r="B87" s="11" t="s">
        <v>614</v>
      </c>
      <c r="C87" s="17">
        <v>45461</v>
      </c>
      <c r="D87" s="18" t="s">
        <v>679</v>
      </c>
      <c r="E87" s="6" t="s">
        <v>793</v>
      </c>
      <c r="F87" s="22"/>
      <c r="G87" s="4"/>
      <c r="H87" s="4"/>
      <c r="I87" s="4"/>
      <c r="J87" s="4"/>
      <c r="K87" s="5">
        <v>45631</v>
      </c>
      <c r="L87" s="4"/>
      <c r="M87" s="8">
        <f>('DATA 02 2024'!C87+'DATA 02 2024'!F87+'DATA 02 2024'!G87)/3</f>
        <v>0</v>
      </c>
    </row>
    <row r="88" spans="1:13" ht="15.75" customHeight="1" x14ac:dyDescent="0.25">
      <c r="A88" s="16" t="s">
        <v>678</v>
      </c>
      <c r="B88" s="11" t="s">
        <v>616</v>
      </c>
      <c r="C88" s="17">
        <v>45461</v>
      </c>
      <c r="D88" s="18" t="s">
        <v>679</v>
      </c>
      <c r="E88" s="6" t="s">
        <v>794</v>
      </c>
      <c r="F88" s="22"/>
      <c r="G88" s="4"/>
      <c r="H88" s="4"/>
      <c r="I88" s="4"/>
      <c r="J88" s="4"/>
      <c r="K88" s="5">
        <v>45631</v>
      </c>
      <c r="L88" s="4"/>
      <c r="M88" s="8">
        <f>('DATA 02 2024'!C88+'DATA 02 2024'!F88+'DATA 02 2024'!G88)/3</f>
        <v>0</v>
      </c>
    </row>
    <row r="89" spans="1:13" ht="15.75" customHeight="1" x14ac:dyDescent="0.25">
      <c r="A89" s="16" t="s">
        <v>678</v>
      </c>
      <c r="B89" s="11" t="s">
        <v>618</v>
      </c>
      <c r="C89" s="17">
        <v>45461</v>
      </c>
      <c r="D89" s="18" t="s">
        <v>679</v>
      </c>
      <c r="E89" s="6" t="s">
        <v>795</v>
      </c>
      <c r="F89" s="22"/>
      <c r="G89" s="4"/>
      <c r="H89" s="4"/>
      <c r="I89" s="4"/>
      <c r="J89" s="4"/>
      <c r="K89" s="5">
        <v>45631</v>
      </c>
      <c r="L89" s="4"/>
      <c r="M89" s="8">
        <f>('DATA 02 2024'!C89+'DATA 02 2024'!F89+'DATA 02 2024'!G89)/3</f>
        <v>0</v>
      </c>
    </row>
    <row r="90" spans="1:13" ht="15.75" customHeight="1" x14ac:dyDescent="0.25">
      <c r="A90" s="16" t="s">
        <v>678</v>
      </c>
      <c r="B90" s="11" t="s">
        <v>620</v>
      </c>
      <c r="C90" s="17">
        <v>45461</v>
      </c>
      <c r="D90" s="18" t="s">
        <v>679</v>
      </c>
      <c r="E90" s="6" t="s">
        <v>796</v>
      </c>
      <c r="F90" s="22"/>
      <c r="G90" s="4"/>
      <c r="H90" s="4"/>
      <c r="I90" s="4"/>
      <c r="J90" s="4"/>
      <c r="K90" s="5">
        <v>45631</v>
      </c>
      <c r="L90" s="4"/>
      <c r="M90" s="8">
        <f>('DATA 02 2024'!C90+'DATA 02 2024'!F90+'DATA 02 2024'!G90)/3</f>
        <v>0</v>
      </c>
    </row>
    <row r="91" spans="1:13" ht="15.75" customHeight="1" x14ac:dyDescent="0.25">
      <c r="A91" s="16" t="s">
        <v>678</v>
      </c>
      <c r="B91" s="11" t="s">
        <v>623</v>
      </c>
      <c r="C91" s="17">
        <v>45461</v>
      </c>
      <c r="D91" s="18" t="s">
        <v>679</v>
      </c>
      <c r="E91" s="6" t="s">
        <v>797</v>
      </c>
      <c r="F91" s="22"/>
      <c r="G91" s="4"/>
      <c r="H91" s="4"/>
      <c r="I91" s="4"/>
      <c r="J91" s="4"/>
      <c r="K91" s="5">
        <v>45631</v>
      </c>
      <c r="L91" s="4"/>
      <c r="M91" s="8">
        <f>('DATA 02 2024'!C91+'DATA 02 2024'!F91+'DATA 02 2024'!G91)/3</f>
        <v>0</v>
      </c>
    </row>
    <row r="92" spans="1:13" ht="15.75" customHeight="1" x14ac:dyDescent="0.25">
      <c r="A92" s="16" t="s">
        <v>678</v>
      </c>
      <c r="B92" s="11" t="s">
        <v>625</v>
      </c>
      <c r="C92" s="17">
        <v>45461</v>
      </c>
      <c r="D92" s="18" t="s">
        <v>679</v>
      </c>
      <c r="E92" s="6" t="s">
        <v>798</v>
      </c>
      <c r="F92" s="21"/>
      <c r="G92" s="4"/>
      <c r="H92" s="4"/>
      <c r="I92" s="4"/>
      <c r="J92" s="4"/>
      <c r="K92" s="5">
        <v>45631</v>
      </c>
      <c r="L92" s="4"/>
      <c r="M92" s="8">
        <f>('DATA 02 2024'!C92+'DATA 02 2024'!F92+'DATA 02 2024'!G92)/3</f>
        <v>0</v>
      </c>
    </row>
    <row r="93" spans="1:13" ht="15.75" customHeight="1" x14ac:dyDescent="0.25">
      <c r="A93" s="16" t="s">
        <v>678</v>
      </c>
      <c r="B93" s="11" t="s">
        <v>627</v>
      </c>
      <c r="C93" s="17">
        <v>45461</v>
      </c>
      <c r="D93" s="18" t="s">
        <v>679</v>
      </c>
      <c r="E93" s="6" t="s">
        <v>799</v>
      </c>
      <c r="F93" s="21"/>
      <c r="G93" s="4"/>
      <c r="H93" s="4"/>
      <c r="I93" s="4"/>
      <c r="J93" s="4"/>
      <c r="K93" s="5">
        <v>45631</v>
      </c>
      <c r="L93" s="4"/>
      <c r="M93" s="8">
        <f>('DATA 02 2024'!C93+'DATA 02 2024'!F93+'DATA 02 2024'!G93)/3</f>
        <v>0</v>
      </c>
    </row>
    <row r="94" spans="1:13" ht="15.75" customHeight="1" x14ac:dyDescent="0.25">
      <c r="A94" s="16" t="s">
        <v>678</v>
      </c>
      <c r="B94" s="11" t="s">
        <v>630</v>
      </c>
      <c r="C94" s="17">
        <v>45461</v>
      </c>
      <c r="D94" s="18" t="s">
        <v>679</v>
      </c>
      <c r="E94" s="6" t="s">
        <v>800</v>
      </c>
      <c r="F94" s="22"/>
      <c r="G94" s="4"/>
      <c r="H94" s="4"/>
      <c r="I94" s="4"/>
      <c r="J94" s="4"/>
      <c r="K94" s="5">
        <v>45631</v>
      </c>
      <c r="L94" s="4"/>
      <c r="M94" s="8">
        <f>('DATA 02 2024'!C94+'DATA 02 2024'!F94+'DATA 02 2024'!G94)/3</f>
        <v>0</v>
      </c>
    </row>
    <row r="95" spans="1:13" ht="15.75" customHeight="1" x14ac:dyDescent="0.25">
      <c r="A95" s="16" t="s">
        <v>678</v>
      </c>
      <c r="B95" s="11" t="s">
        <v>632</v>
      </c>
      <c r="C95" s="17">
        <v>45461</v>
      </c>
      <c r="D95" s="18" t="s">
        <v>679</v>
      </c>
      <c r="E95" s="6" t="s">
        <v>801</v>
      </c>
      <c r="F95" s="22"/>
      <c r="G95" s="4"/>
      <c r="H95" s="4"/>
      <c r="I95" s="4"/>
      <c r="J95" s="4"/>
      <c r="K95" s="5">
        <v>45631</v>
      </c>
      <c r="L95" s="4"/>
      <c r="M95" s="8">
        <f>('DATA 02 2024'!C95+'DATA 02 2024'!F95+'DATA 02 2024'!G95)/3</f>
        <v>0</v>
      </c>
    </row>
    <row r="96" spans="1:13" ht="15.75" customHeight="1" x14ac:dyDescent="0.25">
      <c r="A96" s="16" t="s">
        <v>678</v>
      </c>
      <c r="B96" s="11" t="s">
        <v>634</v>
      </c>
      <c r="C96" s="17">
        <v>45462</v>
      </c>
      <c r="D96" s="18" t="s">
        <v>679</v>
      </c>
      <c r="E96" s="6" t="s">
        <v>802</v>
      </c>
      <c r="F96" s="21"/>
      <c r="G96" s="4"/>
      <c r="H96" s="4"/>
      <c r="I96" s="4"/>
      <c r="J96" s="4"/>
      <c r="K96" s="5">
        <v>45631</v>
      </c>
      <c r="L96" s="4"/>
      <c r="M96" s="8">
        <f>('DATA 02 2024'!C96+'DATA 02 2024'!F96+'DATA 02 2024'!G96)/3</f>
        <v>0</v>
      </c>
    </row>
    <row r="97" spans="1:13" ht="15.75" customHeight="1" x14ac:dyDescent="0.25">
      <c r="A97" s="16" t="s">
        <v>678</v>
      </c>
      <c r="B97" s="11" t="s">
        <v>636</v>
      </c>
      <c r="C97" s="17">
        <v>45462</v>
      </c>
      <c r="D97" s="18" t="s">
        <v>679</v>
      </c>
      <c r="E97" s="6" t="s">
        <v>803</v>
      </c>
      <c r="F97" s="19"/>
      <c r="G97" s="20"/>
      <c r="H97" s="20"/>
      <c r="I97" s="20"/>
      <c r="J97" s="20"/>
      <c r="K97" s="5">
        <v>45631</v>
      </c>
      <c r="L97" s="20"/>
      <c r="M97" s="8">
        <f>('DATA 02 2024'!C97+'DATA 02 2024'!F97+'DATA 02 2024'!G97)/3</f>
        <v>0</v>
      </c>
    </row>
    <row r="98" spans="1:13" ht="15.75" customHeight="1" x14ac:dyDescent="0.25">
      <c r="A98" s="16" t="s">
        <v>678</v>
      </c>
      <c r="B98" s="11" t="s">
        <v>638</v>
      </c>
      <c r="C98" s="17">
        <v>45462</v>
      </c>
      <c r="D98" s="18" t="s">
        <v>35</v>
      </c>
      <c r="E98" s="6" t="s">
        <v>804</v>
      </c>
      <c r="F98" s="19"/>
      <c r="G98" s="20"/>
      <c r="H98" s="20"/>
      <c r="I98" s="20"/>
      <c r="J98" s="20"/>
      <c r="K98" s="5">
        <v>45631</v>
      </c>
      <c r="L98" s="20"/>
      <c r="M98" s="8">
        <f>('DATA 02 2024'!C98+'DATA 02 2024'!F98+'DATA 02 2024'!G98)/3</f>
        <v>0</v>
      </c>
    </row>
    <row r="99" spans="1:13" ht="15.75" customHeight="1" x14ac:dyDescent="0.25">
      <c r="A99" s="16" t="s">
        <v>678</v>
      </c>
      <c r="B99" s="11" t="s">
        <v>640</v>
      </c>
      <c r="C99" s="17">
        <v>45462</v>
      </c>
      <c r="D99" s="18" t="s">
        <v>679</v>
      </c>
      <c r="E99" s="6" t="s">
        <v>805</v>
      </c>
      <c r="F99" s="22"/>
      <c r="G99" s="4"/>
      <c r="H99" s="4"/>
      <c r="I99" s="4"/>
      <c r="J99" s="4"/>
      <c r="K99" s="5">
        <v>45631</v>
      </c>
      <c r="L99" s="4"/>
      <c r="M99" s="8">
        <f>('DATA 02 2024'!C99+'DATA 02 2024'!F99+'DATA 02 2024'!G99)/3</f>
        <v>0</v>
      </c>
    </row>
    <row r="100" spans="1:13" ht="15.75" customHeight="1" x14ac:dyDescent="0.25">
      <c r="A100" s="16" t="s">
        <v>678</v>
      </c>
      <c r="B100" s="11" t="s">
        <v>642</v>
      </c>
      <c r="C100" s="17">
        <v>45462</v>
      </c>
      <c r="D100" s="18" t="s">
        <v>679</v>
      </c>
      <c r="E100" s="6" t="s">
        <v>806</v>
      </c>
      <c r="F100" s="21">
        <v>45488</v>
      </c>
      <c r="G100" s="4" t="s">
        <v>17</v>
      </c>
      <c r="H100" s="4" t="s">
        <v>747</v>
      </c>
      <c r="I100" s="4" t="s">
        <v>19</v>
      </c>
      <c r="J100" s="4" t="s">
        <v>26</v>
      </c>
      <c r="K100" s="4"/>
      <c r="L100" s="4"/>
      <c r="M100" s="8">
        <f>('DATA 02 2024'!C100+'DATA 02 2024'!F100+'DATA 02 2024'!G100)/3</f>
        <v>0.5</v>
      </c>
    </row>
    <row r="101" spans="1:13" ht="15.75" customHeight="1" x14ac:dyDescent="0.25">
      <c r="A101" s="16" t="s">
        <v>678</v>
      </c>
      <c r="B101" s="11" t="s">
        <v>645</v>
      </c>
      <c r="C101" s="17">
        <v>45462</v>
      </c>
      <c r="D101" s="18" t="s">
        <v>35</v>
      </c>
      <c r="E101" s="6" t="s">
        <v>807</v>
      </c>
      <c r="F101" s="22"/>
      <c r="G101" s="4"/>
      <c r="H101" s="4"/>
      <c r="I101" s="4"/>
      <c r="J101" s="4"/>
      <c r="K101" s="5">
        <v>45631</v>
      </c>
      <c r="L101" s="4"/>
      <c r="M101" s="8">
        <f>('DATA 02 2024'!C101+'DATA 02 2024'!F101+'DATA 02 2024'!G101)/3</f>
        <v>0</v>
      </c>
    </row>
    <row r="102" spans="1:13" ht="15.75" customHeight="1" x14ac:dyDescent="0.25">
      <c r="A102" s="16" t="s">
        <v>678</v>
      </c>
      <c r="B102" s="11" t="s">
        <v>647</v>
      </c>
      <c r="C102" s="17">
        <v>45462</v>
      </c>
      <c r="D102" s="18" t="s">
        <v>679</v>
      </c>
      <c r="E102" s="6" t="s">
        <v>808</v>
      </c>
      <c r="F102" s="22"/>
      <c r="G102" s="4"/>
      <c r="H102" s="4"/>
      <c r="I102" s="4"/>
      <c r="J102" s="4"/>
      <c r="K102" s="5">
        <v>45631</v>
      </c>
      <c r="L102" s="4"/>
      <c r="M102" s="8">
        <f>('DATA 02 2024'!C102+'DATA 02 2024'!F102+'DATA 02 2024'!G102)/3</f>
        <v>0</v>
      </c>
    </row>
    <row r="103" spans="1:13" ht="15.75" customHeight="1" x14ac:dyDescent="0.25">
      <c r="A103" s="16" t="s">
        <v>678</v>
      </c>
      <c r="B103" s="11" t="s">
        <v>649</v>
      </c>
      <c r="C103" s="17">
        <v>45462</v>
      </c>
      <c r="D103" s="18" t="s">
        <v>35</v>
      </c>
      <c r="E103" s="6" t="s">
        <v>809</v>
      </c>
      <c r="F103" s="22"/>
      <c r="G103" s="4"/>
      <c r="H103" s="4"/>
      <c r="I103" s="4"/>
      <c r="J103" s="4"/>
      <c r="K103" s="5">
        <v>45631</v>
      </c>
      <c r="L103" s="4"/>
      <c r="M103" s="8">
        <f>('DATA 02 2024'!C103+'DATA 02 2024'!F103+'DATA 02 2024'!G103)/3</f>
        <v>0</v>
      </c>
    </row>
    <row r="104" spans="1:13" ht="15.75" customHeight="1" x14ac:dyDescent="0.25">
      <c r="A104" s="16" t="s">
        <v>678</v>
      </c>
      <c r="B104" s="11" t="s">
        <v>651</v>
      </c>
      <c r="C104" s="17">
        <v>45462</v>
      </c>
      <c r="D104" s="18" t="s">
        <v>679</v>
      </c>
      <c r="E104" s="6" t="s">
        <v>810</v>
      </c>
      <c r="F104" s="22"/>
      <c r="G104" s="4"/>
      <c r="H104" s="4"/>
      <c r="I104" s="4"/>
      <c r="J104" s="4"/>
      <c r="K104" s="5">
        <v>45631</v>
      </c>
      <c r="L104" s="4"/>
      <c r="M104" s="8">
        <f>('DATA 02 2024'!C104+'DATA 02 2024'!F104+'DATA 02 2024'!G104)/3</f>
        <v>0</v>
      </c>
    </row>
    <row r="105" spans="1:13" ht="15.75" customHeight="1" x14ac:dyDescent="0.25">
      <c r="A105" s="16" t="s">
        <v>678</v>
      </c>
      <c r="B105" s="11" t="s">
        <v>653</v>
      </c>
      <c r="C105" s="17">
        <v>45450</v>
      </c>
      <c r="D105" s="18" t="s">
        <v>712</v>
      </c>
      <c r="E105" s="6" t="s">
        <v>811</v>
      </c>
      <c r="F105" s="22"/>
      <c r="G105" s="4"/>
      <c r="H105" s="4"/>
      <c r="I105" s="4"/>
      <c r="J105" s="4"/>
      <c r="K105" s="5">
        <v>45631</v>
      </c>
      <c r="L105" s="4"/>
      <c r="M105" s="8">
        <f>('DATA 02 2024'!C105+'DATA 02 2024'!F105+'DATA 02 2024'!G105)/3</f>
        <v>0</v>
      </c>
    </row>
    <row r="106" spans="1:13" ht="15.75" customHeight="1" x14ac:dyDescent="0.25">
      <c r="A106" s="16" t="s">
        <v>678</v>
      </c>
      <c r="B106" s="11" t="s">
        <v>655</v>
      </c>
      <c r="C106" s="17">
        <v>45462</v>
      </c>
      <c r="D106" s="18" t="s">
        <v>679</v>
      </c>
      <c r="E106" s="6" t="s">
        <v>812</v>
      </c>
      <c r="F106" s="21">
        <v>45513</v>
      </c>
      <c r="G106" s="4" t="s">
        <v>30</v>
      </c>
      <c r="H106" s="4" t="s">
        <v>813</v>
      </c>
      <c r="I106" s="4" t="s">
        <v>32</v>
      </c>
      <c r="J106" s="4" t="s">
        <v>26</v>
      </c>
      <c r="K106" s="4"/>
      <c r="L106" s="4" t="s">
        <v>33</v>
      </c>
      <c r="M106" s="8">
        <f>('DATA 02 2024'!C106+'DATA 02 2024'!F106+'DATA 02 2024'!G106)/3</f>
        <v>0.25</v>
      </c>
    </row>
    <row r="107" spans="1:13" ht="15.75" customHeight="1" x14ac:dyDescent="0.25">
      <c r="A107" s="16" t="s">
        <v>678</v>
      </c>
      <c r="B107" s="11" t="s">
        <v>657</v>
      </c>
      <c r="C107" s="17">
        <v>45462</v>
      </c>
      <c r="D107" s="18" t="s">
        <v>679</v>
      </c>
      <c r="E107" s="6" t="s">
        <v>814</v>
      </c>
      <c r="F107" s="21">
        <v>45477</v>
      </c>
      <c r="G107" s="4" t="s">
        <v>30</v>
      </c>
      <c r="H107" s="4" t="s">
        <v>815</v>
      </c>
      <c r="I107" s="4" t="s">
        <v>32</v>
      </c>
      <c r="J107" s="4" t="s">
        <v>20</v>
      </c>
      <c r="K107" s="7"/>
      <c r="L107" s="4" t="s">
        <v>33</v>
      </c>
      <c r="M107" s="8">
        <f>('DATA 02 2024'!C107+'DATA 02 2024'!F107+'DATA 02 2024'!G107)/3</f>
        <v>0.41666666666666669</v>
      </c>
    </row>
    <row r="108" spans="1:13" ht="15.75" customHeight="1" x14ac:dyDescent="0.25">
      <c r="A108" s="16" t="s">
        <v>678</v>
      </c>
      <c r="B108" s="11" t="s">
        <v>660</v>
      </c>
      <c r="C108" s="17">
        <v>45462</v>
      </c>
      <c r="D108" s="18" t="s">
        <v>679</v>
      </c>
      <c r="E108" s="6" t="s">
        <v>816</v>
      </c>
      <c r="F108" s="22"/>
      <c r="G108" s="4"/>
      <c r="H108" s="4"/>
      <c r="I108" s="4"/>
      <c r="J108" s="4"/>
      <c r="K108" s="5">
        <v>45631</v>
      </c>
      <c r="L108" s="4"/>
      <c r="M108" s="8">
        <f>('DATA 02 2024'!C108+'DATA 02 2024'!F108+'DATA 02 2024'!G108)/3</f>
        <v>0</v>
      </c>
    </row>
    <row r="109" spans="1:13" ht="15.75" customHeight="1" x14ac:dyDescent="0.25">
      <c r="A109" s="16" t="s">
        <v>678</v>
      </c>
      <c r="B109" s="11" t="s">
        <v>662</v>
      </c>
      <c r="C109" s="17">
        <v>45462</v>
      </c>
      <c r="D109" s="18" t="s">
        <v>679</v>
      </c>
      <c r="E109" s="6" t="s">
        <v>817</v>
      </c>
      <c r="F109" s="22"/>
      <c r="G109" s="4"/>
      <c r="H109" s="4"/>
      <c r="I109" s="4"/>
      <c r="J109" s="4"/>
      <c r="K109" s="5">
        <v>45631</v>
      </c>
      <c r="L109" s="4"/>
      <c r="M109" s="8">
        <f>('DATA 02 2024'!C109+'DATA 02 2024'!F109+'DATA 02 2024'!G109)/3</f>
        <v>0</v>
      </c>
    </row>
    <row r="110" spans="1:13" ht="15.75" customHeight="1" x14ac:dyDescent="0.25">
      <c r="A110" s="16" t="s">
        <v>678</v>
      </c>
      <c r="B110" s="11" t="s">
        <v>664</v>
      </c>
      <c r="C110" s="17">
        <v>45462</v>
      </c>
      <c r="D110" s="18" t="s">
        <v>679</v>
      </c>
      <c r="E110" s="6" t="s">
        <v>818</v>
      </c>
      <c r="F110" s="21">
        <v>45488</v>
      </c>
      <c r="G110" s="4" t="s">
        <v>17</v>
      </c>
      <c r="H110" s="4" t="s">
        <v>666</v>
      </c>
      <c r="I110" s="4" t="s">
        <v>19</v>
      </c>
      <c r="J110" s="4" t="s">
        <v>20</v>
      </c>
      <c r="K110" s="4"/>
      <c r="L110" s="4" t="s">
        <v>174</v>
      </c>
      <c r="M110" s="8">
        <f>('DATA 02 2024'!C110+'DATA 02 2024'!F110+'DATA 02 2024'!G110)/3</f>
        <v>0.83333333333333337</v>
      </c>
    </row>
    <row r="111" spans="1:13" ht="15.75" customHeight="1" x14ac:dyDescent="0.25">
      <c r="A111" s="16" t="s">
        <v>678</v>
      </c>
      <c r="B111" s="11" t="s">
        <v>667</v>
      </c>
      <c r="C111" s="17">
        <v>45462</v>
      </c>
      <c r="D111" s="18" t="s">
        <v>679</v>
      </c>
      <c r="E111" s="6" t="s">
        <v>819</v>
      </c>
      <c r="F111" s="22"/>
      <c r="G111" s="4"/>
      <c r="H111" s="4"/>
      <c r="I111" s="4"/>
      <c r="J111" s="4"/>
      <c r="K111" s="5">
        <v>45631</v>
      </c>
      <c r="L111" s="4"/>
      <c r="M111" s="8">
        <f>('DATA 02 2024'!C111+'DATA 02 2024'!F111+'DATA 02 2024'!G111)/3</f>
        <v>0</v>
      </c>
    </row>
    <row r="112" spans="1:13" ht="15.75" customHeight="1" x14ac:dyDescent="0.25">
      <c r="A112" s="16" t="s">
        <v>678</v>
      </c>
      <c r="B112" s="11" t="s">
        <v>669</v>
      </c>
      <c r="C112" s="17">
        <v>45462</v>
      </c>
      <c r="D112" s="18" t="s">
        <v>679</v>
      </c>
      <c r="E112" s="6" t="s">
        <v>820</v>
      </c>
      <c r="F112" s="21"/>
      <c r="G112" s="4"/>
      <c r="H112" s="4"/>
      <c r="I112" s="4"/>
      <c r="J112" s="4"/>
      <c r="K112" s="5">
        <v>45631</v>
      </c>
      <c r="L112" s="4"/>
      <c r="M112" s="8">
        <f>('DATA 02 2024'!C112+'DATA 02 2024'!F112+'DATA 02 2024'!G112)/3</f>
        <v>0</v>
      </c>
    </row>
    <row r="113" spans="1:13" ht="15.75" customHeight="1" x14ac:dyDescent="0.25">
      <c r="A113" s="16" t="s">
        <v>678</v>
      </c>
      <c r="B113" s="11" t="s">
        <v>671</v>
      </c>
      <c r="C113" s="17">
        <v>45462</v>
      </c>
      <c r="D113" s="18" t="s">
        <v>679</v>
      </c>
      <c r="E113" s="6" t="s">
        <v>821</v>
      </c>
      <c r="F113" s="22"/>
      <c r="G113" s="4"/>
      <c r="H113" s="4"/>
      <c r="I113" s="4"/>
      <c r="J113" s="4"/>
      <c r="K113" s="5">
        <v>45631</v>
      </c>
      <c r="L113" s="4"/>
      <c r="M113" s="8">
        <f>('DATA 02 2024'!C113+'DATA 02 2024'!F113+'DATA 02 2024'!G113)/3</f>
        <v>0</v>
      </c>
    </row>
    <row r="114" spans="1:13" ht="15.75" customHeight="1" x14ac:dyDescent="0.25">
      <c r="A114" s="16" t="s">
        <v>678</v>
      </c>
      <c r="B114" s="11" t="s">
        <v>673</v>
      </c>
      <c r="C114" s="17">
        <v>45462</v>
      </c>
      <c r="D114" s="18" t="s">
        <v>679</v>
      </c>
      <c r="E114" s="6" t="s">
        <v>822</v>
      </c>
      <c r="F114" s="21">
        <v>45768</v>
      </c>
      <c r="G114" s="10" t="s">
        <v>17</v>
      </c>
      <c r="H114" s="4" t="s">
        <v>823</v>
      </c>
      <c r="I114" s="4" t="s">
        <v>19</v>
      </c>
      <c r="J114" s="4" t="s">
        <v>26</v>
      </c>
      <c r="K114" s="5">
        <v>45631</v>
      </c>
      <c r="L114" s="4" t="s">
        <v>21</v>
      </c>
      <c r="M114" s="8">
        <f>('DATA 02 2024'!C114+'DATA 02 2024'!F114+'DATA 02 2024'!G114)/3</f>
        <v>0.83333333333333337</v>
      </c>
    </row>
    <row r="115" spans="1:13" ht="15.75" customHeight="1" x14ac:dyDescent="0.25">
      <c r="F115" s="12"/>
      <c r="K115" s="12"/>
    </row>
    <row r="116" spans="1:13" ht="15.75" customHeight="1" x14ac:dyDescent="0.25">
      <c r="F116" s="12"/>
      <c r="K116" s="12"/>
    </row>
    <row r="117" spans="1:13" ht="15.75" customHeight="1" x14ac:dyDescent="0.25">
      <c r="F117" s="12" t="s">
        <v>676</v>
      </c>
      <c r="G117" s="14">
        <f>COUNTIF(G2:G114, "Acepta")</f>
        <v>25</v>
      </c>
      <c r="I117" s="14" t="s">
        <v>677</v>
      </c>
      <c r="J117" s="14">
        <f>COUNTIF(J2:J114, "En tiempo")</f>
        <v>15</v>
      </c>
      <c r="K117" s="12"/>
    </row>
    <row r="118" spans="1:13" ht="15.75" customHeight="1" x14ac:dyDescent="0.25">
      <c r="F118" s="12" t="s">
        <v>824</v>
      </c>
      <c r="G118" s="14">
        <f>COUNTIF(G2:G114, "Rechaza")</f>
        <v>7</v>
      </c>
      <c r="I118" s="14" t="s">
        <v>825</v>
      </c>
      <c r="J118" s="14">
        <f>COUNTIF(J2:J114, "Extemporánea")</f>
        <v>17</v>
      </c>
      <c r="K118" s="12"/>
    </row>
    <row r="119" spans="1:13" ht="15.75" customHeight="1" x14ac:dyDescent="0.25">
      <c r="F119" s="12" t="s">
        <v>826</v>
      </c>
      <c r="G119" s="14">
        <f>COUNTBLANK(G2:G114)</f>
        <v>81</v>
      </c>
      <c r="K119" s="12"/>
    </row>
    <row r="120" spans="1:13" ht="15.75" customHeight="1" x14ac:dyDescent="0.25">
      <c r="F120" s="12"/>
      <c r="K120" s="12"/>
    </row>
    <row r="121" spans="1:13" ht="15.75" customHeight="1" x14ac:dyDescent="0.25">
      <c r="F121" s="12"/>
      <c r="K121" s="12"/>
    </row>
    <row r="122" spans="1:13" ht="15.75" customHeight="1" x14ac:dyDescent="0.25">
      <c r="F122" s="12"/>
      <c r="K122" s="12"/>
    </row>
    <row r="123" spans="1:13" ht="15.75" customHeight="1" x14ac:dyDescent="0.25">
      <c r="F123" s="12"/>
      <c r="K123" s="12"/>
    </row>
    <row r="124" spans="1:13" ht="15.75" customHeight="1" x14ac:dyDescent="0.25">
      <c r="F124" s="12"/>
      <c r="K124" s="12"/>
    </row>
    <row r="125" spans="1:13" ht="15.75" customHeight="1" x14ac:dyDescent="0.25">
      <c r="F125" s="12"/>
      <c r="K125" s="12"/>
    </row>
    <row r="126" spans="1:13" ht="15.75" customHeight="1" x14ac:dyDescent="0.25">
      <c r="F126" s="12"/>
      <c r="K126" s="12"/>
    </row>
    <row r="127" spans="1:13" ht="15.75" customHeight="1" x14ac:dyDescent="0.25">
      <c r="F127" s="12"/>
      <c r="K127" s="12"/>
    </row>
    <row r="128" spans="1:13" ht="15.75" customHeight="1" x14ac:dyDescent="0.25">
      <c r="F128" s="12"/>
      <c r="K128" s="12"/>
    </row>
    <row r="129" spans="6:11" ht="15.75" customHeight="1" x14ac:dyDescent="0.25">
      <c r="F129" s="12"/>
      <c r="K129" s="12"/>
    </row>
    <row r="130" spans="6:11" ht="15.75" customHeight="1" x14ac:dyDescent="0.25">
      <c r="F130" s="12"/>
      <c r="K130" s="12"/>
    </row>
    <row r="131" spans="6:11" ht="15.75" customHeight="1" x14ac:dyDescent="0.25">
      <c r="F131" s="12"/>
      <c r="K131" s="12"/>
    </row>
    <row r="132" spans="6:11" ht="15.75" customHeight="1" x14ac:dyDescent="0.25">
      <c r="F132" s="12"/>
      <c r="K132" s="12"/>
    </row>
    <row r="133" spans="6:11" ht="15.75" customHeight="1" x14ac:dyDescent="0.25">
      <c r="F133" s="12"/>
      <c r="K133" s="12"/>
    </row>
    <row r="134" spans="6:11" ht="15.75" customHeight="1" x14ac:dyDescent="0.25">
      <c r="F134" s="12"/>
      <c r="K134" s="12"/>
    </row>
    <row r="135" spans="6:11" ht="15.75" customHeight="1" x14ac:dyDescent="0.25">
      <c r="F135" s="12"/>
      <c r="K135" s="12"/>
    </row>
    <row r="136" spans="6:11" ht="15.75" customHeight="1" x14ac:dyDescent="0.25">
      <c r="F136" s="12"/>
      <c r="K136" s="12"/>
    </row>
    <row r="137" spans="6:11" ht="15.75" customHeight="1" x14ac:dyDescent="0.25">
      <c r="F137" s="12"/>
      <c r="K137" s="12"/>
    </row>
    <row r="138" spans="6:11" ht="15.75" customHeight="1" x14ac:dyDescent="0.25">
      <c r="F138" s="12"/>
      <c r="K138" s="12"/>
    </row>
    <row r="139" spans="6:11" ht="15.75" customHeight="1" x14ac:dyDescent="0.25">
      <c r="F139" s="12"/>
      <c r="K139" s="12"/>
    </row>
    <row r="140" spans="6:11" ht="15.75" customHeight="1" x14ac:dyDescent="0.25">
      <c r="F140" s="12"/>
      <c r="K140" s="12"/>
    </row>
    <row r="141" spans="6:11" ht="15.75" customHeight="1" x14ac:dyDescent="0.25">
      <c r="F141" s="12"/>
      <c r="K141" s="12"/>
    </row>
    <row r="142" spans="6:11" ht="15.75" customHeight="1" x14ac:dyDescent="0.25">
      <c r="F142" s="12"/>
      <c r="K142" s="12"/>
    </row>
    <row r="143" spans="6:11" ht="15.75" customHeight="1" x14ac:dyDescent="0.25">
      <c r="F143" s="12"/>
      <c r="K143" s="12"/>
    </row>
    <row r="144" spans="6:11" ht="15.75" customHeight="1" x14ac:dyDescent="0.25">
      <c r="F144" s="12"/>
      <c r="K144" s="12"/>
    </row>
    <row r="145" spans="6:11" ht="15.75" customHeight="1" x14ac:dyDescent="0.25">
      <c r="F145" s="12"/>
      <c r="K145" s="12"/>
    </row>
    <row r="146" spans="6:11" ht="15.75" customHeight="1" x14ac:dyDescent="0.25">
      <c r="F146" s="12"/>
      <c r="K146" s="12"/>
    </row>
    <row r="147" spans="6:11" ht="15.75" customHeight="1" x14ac:dyDescent="0.25">
      <c r="F147" s="12"/>
      <c r="K147" s="12"/>
    </row>
    <row r="148" spans="6:11" ht="15.75" customHeight="1" x14ac:dyDescent="0.25">
      <c r="F148" s="12"/>
      <c r="K148" s="12"/>
    </row>
    <row r="149" spans="6:11" ht="15.75" customHeight="1" x14ac:dyDescent="0.25">
      <c r="F149" s="12"/>
      <c r="K149" s="12"/>
    </row>
    <row r="150" spans="6:11" ht="15.75" customHeight="1" x14ac:dyDescent="0.25">
      <c r="F150" s="12"/>
      <c r="K150" s="12"/>
    </row>
    <row r="151" spans="6:11" ht="15.75" customHeight="1" x14ac:dyDescent="0.25">
      <c r="F151" s="12"/>
      <c r="K151" s="12"/>
    </row>
    <row r="152" spans="6:11" ht="15.75" customHeight="1" x14ac:dyDescent="0.25">
      <c r="F152" s="12"/>
      <c r="K152" s="12"/>
    </row>
    <row r="153" spans="6:11" ht="15.75" customHeight="1" x14ac:dyDescent="0.25">
      <c r="F153" s="12"/>
      <c r="K153" s="12"/>
    </row>
    <row r="154" spans="6:11" ht="15.75" customHeight="1" x14ac:dyDescent="0.25">
      <c r="F154" s="12"/>
      <c r="K154" s="12"/>
    </row>
    <row r="155" spans="6:11" ht="15.75" customHeight="1" x14ac:dyDescent="0.25">
      <c r="F155" s="12"/>
      <c r="K155" s="12"/>
    </row>
    <row r="156" spans="6:11" ht="15.75" customHeight="1" x14ac:dyDescent="0.25">
      <c r="F156" s="12"/>
      <c r="K156" s="12"/>
    </row>
    <row r="157" spans="6:11" ht="15.75" customHeight="1" x14ac:dyDescent="0.25">
      <c r="F157" s="12"/>
      <c r="K157" s="12"/>
    </row>
    <row r="158" spans="6:11" ht="15.75" customHeight="1" x14ac:dyDescent="0.25">
      <c r="F158" s="12"/>
      <c r="K158" s="12"/>
    </row>
    <row r="159" spans="6:11" ht="15.75" customHeight="1" x14ac:dyDescent="0.25">
      <c r="F159" s="12"/>
      <c r="K159" s="12"/>
    </row>
    <row r="160" spans="6:11" ht="15.75" customHeight="1" x14ac:dyDescent="0.25">
      <c r="F160" s="12"/>
      <c r="K160" s="12"/>
    </row>
    <row r="161" spans="6:11" ht="15.75" customHeight="1" x14ac:dyDescent="0.25">
      <c r="F161" s="12"/>
      <c r="K161" s="12"/>
    </row>
    <row r="162" spans="6:11" ht="15.75" customHeight="1" x14ac:dyDescent="0.25">
      <c r="F162" s="12"/>
      <c r="K162" s="12"/>
    </row>
    <row r="163" spans="6:11" ht="15.75" customHeight="1" x14ac:dyDescent="0.25">
      <c r="F163" s="12"/>
      <c r="K163" s="12"/>
    </row>
    <row r="164" spans="6:11" ht="15.75" customHeight="1" x14ac:dyDescent="0.25">
      <c r="F164" s="12"/>
      <c r="K164" s="12"/>
    </row>
    <row r="165" spans="6:11" ht="15.75" customHeight="1" x14ac:dyDescent="0.25">
      <c r="F165" s="12"/>
      <c r="K165" s="12"/>
    </row>
    <row r="166" spans="6:11" ht="15.75" customHeight="1" x14ac:dyDescent="0.25">
      <c r="F166" s="12"/>
      <c r="K166" s="12"/>
    </row>
    <row r="167" spans="6:11" ht="15.75" customHeight="1" x14ac:dyDescent="0.25">
      <c r="F167" s="12"/>
      <c r="K167" s="12"/>
    </row>
    <row r="168" spans="6:11" ht="15.75" customHeight="1" x14ac:dyDescent="0.25">
      <c r="F168" s="12"/>
      <c r="K168" s="12"/>
    </row>
    <row r="169" spans="6:11" ht="15.75" customHeight="1" x14ac:dyDescent="0.25">
      <c r="F169" s="12"/>
      <c r="K169" s="12"/>
    </row>
    <row r="170" spans="6:11" ht="15.75" customHeight="1" x14ac:dyDescent="0.25">
      <c r="F170" s="12"/>
      <c r="K170" s="12"/>
    </row>
    <row r="171" spans="6:11" ht="15.75" customHeight="1" x14ac:dyDescent="0.25">
      <c r="F171" s="12"/>
      <c r="K171" s="12"/>
    </row>
    <row r="172" spans="6:11" ht="15.75" customHeight="1" x14ac:dyDescent="0.25">
      <c r="F172" s="12"/>
      <c r="K172" s="12"/>
    </row>
    <row r="173" spans="6:11" ht="15.75" customHeight="1" x14ac:dyDescent="0.25">
      <c r="F173" s="12"/>
      <c r="K173" s="12"/>
    </row>
    <row r="174" spans="6:11" ht="15.75" customHeight="1" x14ac:dyDescent="0.25">
      <c r="F174" s="12"/>
      <c r="K174" s="12"/>
    </row>
    <row r="175" spans="6:11" ht="15.75" customHeight="1" x14ac:dyDescent="0.25">
      <c r="F175" s="12"/>
      <c r="K175" s="12"/>
    </row>
    <row r="176" spans="6:11" ht="15.75" customHeight="1" x14ac:dyDescent="0.25">
      <c r="F176" s="12"/>
      <c r="K176" s="12"/>
    </row>
    <row r="177" spans="6:11" ht="15.75" customHeight="1" x14ac:dyDescent="0.25">
      <c r="F177" s="12"/>
      <c r="K177" s="12"/>
    </row>
    <row r="178" spans="6:11" ht="15.75" customHeight="1" x14ac:dyDescent="0.25">
      <c r="F178" s="12"/>
      <c r="K178" s="12"/>
    </row>
    <row r="179" spans="6:11" ht="15.75" customHeight="1" x14ac:dyDescent="0.25">
      <c r="F179" s="12"/>
      <c r="K179" s="12"/>
    </row>
    <row r="180" spans="6:11" ht="15.75" customHeight="1" x14ac:dyDescent="0.25">
      <c r="F180" s="12"/>
      <c r="K180" s="12"/>
    </row>
    <row r="181" spans="6:11" ht="15.75" customHeight="1" x14ac:dyDescent="0.25">
      <c r="F181" s="12"/>
      <c r="K181" s="12"/>
    </row>
    <row r="182" spans="6:11" ht="15.75" customHeight="1" x14ac:dyDescent="0.25">
      <c r="F182" s="12"/>
      <c r="K182" s="12"/>
    </row>
    <row r="183" spans="6:11" ht="15.75" customHeight="1" x14ac:dyDescent="0.25">
      <c r="F183" s="12"/>
      <c r="K183" s="12"/>
    </row>
    <row r="184" spans="6:11" ht="15.75" customHeight="1" x14ac:dyDescent="0.25">
      <c r="F184" s="12"/>
      <c r="K184" s="12"/>
    </row>
    <row r="185" spans="6:11" ht="15.75" customHeight="1" x14ac:dyDescent="0.25">
      <c r="F185" s="12"/>
      <c r="K185" s="12"/>
    </row>
    <row r="186" spans="6:11" ht="15.75" customHeight="1" x14ac:dyDescent="0.25">
      <c r="F186" s="12"/>
      <c r="K186" s="12"/>
    </row>
    <row r="187" spans="6:11" ht="15.75" customHeight="1" x14ac:dyDescent="0.25">
      <c r="F187" s="12"/>
      <c r="K187" s="12"/>
    </row>
    <row r="188" spans="6:11" ht="15.75" customHeight="1" x14ac:dyDescent="0.25">
      <c r="F188" s="12"/>
      <c r="K188" s="12"/>
    </row>
    <row r="189" spans="6:11" ht="15.75" customHeight="1" x14ac:dyDescent="0.25">
      <c r="F189" s="12"/>
      <c r="K189" s="12"/>
    </row>
    <row r="190" spans="6:11" ht="15.75" customHeight="1" x14ac:dyDescent="0.25">
      <c r="F190" s="12"/>
      <c r="K190" s="12"/>
    </row>
    <row r="191" spans="6:11" ht="15.75" customHeight="1" x14ac:dyDescent="0.25">
      <c r="F191" s="12"/>
      <c r="K191" s="12"/>
    </row>
    <row r="192" spans="6:11" ht="15.75" customHeight="1" x14ac:dyDescent="0.25">
      <c r="F192" s="12"/>
      <c r="K192" s="12"/>
    </row>
    <row r="193" spans="6:11" ht="15.75" customHeight="1" x14ac:dyDescent="0.25">
      <c r="F193" s="12"/>
      <c r="K193" s="12"/>
    </row>
    <row r="194" spans="6:11" ht="15.75" customHeight="1" x14ac:dyDescent="0.25">
      <c r="F194" s="12"/>
      <c r="K194" s="12"/>
    </row>
    <row r="195" spans="6:11" ht="15.75" customHeight="1" x14ac:dyDescent="0.25">
      <c r="F195" s="12"/>
      <c r="K195" s="12"/>
    </row>
    <row r="196" spans="6:11" ht="15.75" customHeight="1" x14ac:dyDescent="0.25">
      <c r="F196" s="12"/>
      <c r="K196" s="12"/>
    </row>
    <row r="197" spans="6:11" ht="15.75" customHeight="1" x14ac:dyDescent="0.25">
      <c r="F197" s="12"/>
      <c r="K197" s="12"/>
    </row>
    <row r="198" spans="6:11" ht="15.75" customHeight="1" x14ac:dyDescent="0.25">
      <c r="F198" s="12"/>
      <c r="K198" s="12"/>
    </row>
    <row r="199" spans="6:11" ht="15.75" customHeight="1" x14ac:dyDescent="0.25">
      <c r="F199" s="12"/>
      <c r="K199" s="12"/>
    </row>
    <row r="200" spans="6:11" ht="15.75" customHeight="1" x14ac:dyDescent="0.25">
      <c r="F200" s="12"/>
      <c r="K200" s="12"/>
    </row>
    <row r="201" spans="6:11" ht="15.75" customHeight="1" x14ac:dyDescent="0.25">
      <c r="F201" s="12"/>
      <c r="K201" s="12"/>
    </row>
    <row r="202" spans="6:11" ht="15.75" customHeight="1" x14ac:dyDescent="0.25">
      <c r="F202" s="12"/>
      <c r="K202" s="12"/>
    </row>
    <row r="203" spans="6:11" ht="15.75" customHeight="1" x14ac:dyDescent="0.25">
      <c r="F203" s="12"/>
      <c r="K203" s="12"/>
    </row>
    <row r="204" spans="6:11" ht="15.75" customHeight="1" x14ac:dyDescent="0.25">
      <c r="F204" s="12"/>
      <c r="K204" s="12"/>
    </row>
    <row r="205" spans="6:11" ht="15.75" customHeight="1" x14ac:dyDescent="0.25">
      <c r="F205" s="12"/>
      <c r="K205" s="12"/>
    </row>
    <row r="206" spans="6:11" ht="15.75" customHeight="1" x14ac:dyDescent="0.25">
      <c r="F206" s="12"/>
      <c r="K206" s="12"/>
    </row>
    <row r="207" spans="6:11" ht="15.75" customHeight="1" x14ac:dyDescent="0.25">
      <c r="F207" s="12"/>
      <c r="K207" s="12"/>
    </row>
    <row r="208" spans="6:11" ht="15.75" customHeight="1" x14ac:dyDescent="0.25">
      <c r="F208" s="12"/>
      <c r="K208" s="12"/>
    </row>
    <row r="209" spans="6:11" ht="15.75" customHeight="1" x14ac:dyDescent="0.25">
      <c r="F209" s="12"/>
      <c r="K209" s="12"/>
    </row>
    <row r="210" spans="6:11" ht="15.75" customHeight="1" x14ac:dyDescent="0.25">
      <c r="F210" s="12"/>
      <c r="K210" s="12"/>
    </row>
    <row r="211" spans="6:11" ht="15.75" customHeight="1" x14ac:dyDescent="0.25">
      <c r="F211" s="12"/>
      <c r="K211" s="12"/>
    </row>
    <row r="212" spans="6:11" ht="15.75" customHeight="1" x14ac:dyDescent="0.25">
      <c r="F212" s="12"/>
      <c r="K212" s="12"/>
    </row>
    <row r="213" spans="6:11" ht="15.75" customHeight="1" x14ac:dyDescent="0.25">
      <c r="F213" s="12"/>
      <c r="K213" s="12"/>
    </row>
    <row r="214" spans="6:11" ht="15.75" customHeight="1" x14ac:dyDescent="0.25">
      <c r="F214" s="12"/>
      <c r="K214" s="12"/>
    </row>
    <row r="215" spans="6:11" ht="15.75" customHeight="1" x14ac:dyDescent="0.25">
      <c r="F215" s="12"/>
      <c r="K215" s="12"/>
    </row>
    <row r="216" spans="6:11" ht="15.75" customHeight="1" x14ac:dyDescent="0.25">
      <c r="F216" s="12"/>
      <c r="K216" s="12"/>
    </row>
    <row r="217" spans="6:11" ht="15.75" customHeight="1" x14ac:dyDescent="0.25">
      <c r="F217" s="12"/>
      <c r="K217" s="12"/>
    </row>
    <row r="218" spans="6:11" ht="15.75" customHeight="1" x14ac:dyDescent="0.25">
      <c r="F218" s="12"/>
      <c r="K218" s="12"/>
    </row>
    <row r="219" spans="6:11" ht="15.75" customHeight="1" x14ac:dyDescent="0.25">
      <c r="F219" s="12"/>
      <c r="K219" s="12"/>
    </row>
    <row r="220" spans="6:11" ht="15.75" customHeight="1" x14ac:dyDescent="0.25">
      <c r="F220" s="12"/>
      <c r="K220" s="12"/>
    </row>
    <row r="221" spans="6:11" ht="15.75" customHeight="1" x14ac:dyDescent="0.25">
      <c r="F221" s="12"/>
      <c r="K221" s="12"/>
    </row>
    <row r="222" spans="6:11" ht="15.75" customHeight="1" x14ac:dyDescent="0.25">
      <c r="F222" s="12"/>
      <c r="K222" s="12"/>
    </row>
    <row r="223" spans="6:11" ht="15.75" customHeight="1" x14ac:dyDescent="0.25">
      <c r="F223" s="12"/>
      <c r="K223" s="12"/>
    </row>
    <row r="224" spans="6:11" ht="15.75" customHeight="1" x14ac:dyDescent="0.25">
      <c r="F224" s="12"/>
      <c r="K224" s="12"/>
    </row>
    <row r="225" spans="6:11" ht="15.75" customHeight="1" x14ac:dyDescent="0.25">
      <c r="F225" s="12"/>
      <c r="K225" s="12"/>
    </row>
    <row r="226" spans="6:11" ht="15.75" customHeight="1" x14ac:dyDescent="0.25">
      <c r="F226" s="12"/>
      <c r="K226" s="12"/>
    </row>
    <row r="227" spans="6:11" ht="15.75" customHeight="1" x14ac:dyDescent="0.25">
      <c r="F227" s="12"/>
      <c r="K227" s="12"/>
    </row>
    <row r="228" spans="6:11" ht="15.75" customHeight="1" x14ac:dyDescent="0.25">
      <c r="F228" s="12"/>
      <c r="K228" s="12"/>
    </row>
    <row r="229" spans="6:11" ht="15.75" customHeight="1" x14ac:dyDescent="0.25">
      <c r="F229" s="12"/>
      <c r="K229" s="12"/>
    </row>
    <row r="230" spans="6:11" ht="15.75" customHeight="1" x14ac:dyDescent="0.25">
      <c r="F230" s="12"/>
      <c r="K230" s="12"/>
    </row>
    <row r="231" spans="6:11" ht="15.75" customHeight="1" x14ac:dyDescent="0.25">
      <c r="F231" s="12"/>
      <c r="K231" s="12"/>
    </row>
    <row r="232" spans="6:11" ht="15.75" customHeight="1" x14ac:dyDescent="0.25">
      <c r="F232" s="12"/>
      <c r="K232" s="12"/>
    </row>
    <row r="233" spans="6:11" ht="15.75" customHeight="1" x14ac:dyDescent="0.25">
      <c r="F233" s="12"/>
      <c r="K233" s="12"/>
    </row>
    <row r="234" spans="6:11" ht="15.75" customHeight="1" x14ac:dyDescent="0.25">
      <c r="F234" s="12"/>
      <c r="K234" s="12"/>
    </row>
    <row r="235" spans="6:11" ht="15.75" customHeight="1" x14ac:dyDescent="0.25">
      <c r="F235" s="12"/>
      <c r="K235" s="12"/>
    </row>
    <row r="236" spans="6:11" ht="15.75" customHeight="1" x14ac:dyDescent="0.25">
      <c r="F236" s="12"/>
      <c r="K236" s="12"/>
    </row>
    <row r="237" spans="6:11" ht="15.75" customHeight="1" x14ac:dyDescent="0.25">
      <c r="F237" s="12"/>
      <c r="K237" s="12"/>
    </row>
    <row r="238" spans="6:11" ht="15.75" customHeight="1" x14ac:dyDescent="0.25">
      <c r="F238" s="12"/>
      <c r="K238" s="12"/>
    </row>
    <row r="239" spans="6:11" ht="15.75" customHeight="1" x14ac:dyDescent="0.25">
      <c r="F239" s="12"/>
      <c r="K239" s="12"/>
    </row>
    <row r="240" spans="6:11" ht="15.75" customHeight="1" x14ac:dyDescent="0.25">
      <c r="F240" s="12"/>
      <c r="K240" s="12"/>
    </row>
    <row r="241" spans="6:11" ht="15.75" customHeight="1" x14ac:dyDescent="0.25">
      <c r="F241" s="12"/>
      <c r="K241" s="12"/>
    </row>
    <row r="242" spans="6:11" ht="15.75" customHeight="1" x14ac:dyDescent="0.25">
      <c r="F242" s="12"/>
      <c r="K242" s="12"/>
    </row>
    <row r="243" spans="6:11" ht="15.75" customHeight="1" x14ac:dyDescent="0.25">
      <c r="F243" s="12"/>
      <c r="K243" s="12"/>
    </row>
    <row r="244" spans="6:11" ht="15.75" customHeight="1" x14ac:dyDescent="0.25">
      <c r="F244" s="12"/>
      <c r="K244" s="12"/>
    </row>
    <row r="245" spans="6:11" ht="15.75" customHeight="1" x14ac:dyDescent="0.25">
      <c r="F245" s="12"/>
      <c r="K245" s="12"/>
    </row>
    <row r="246" spans="6:11" ht="15.75" customHeight="1" x14ac:dyDescent="0.25">
      <c r="F246" s="12"/>
      <c r="K246" s="12"/>
    </row>
    <row r="247" spans="6:11" ht="15.75" customHeight="1" x14ac:dyDescent="0.25">
      <c r="F247" s="12"/>
      <c r="K247" s="12"/>
    </row>
    <row r="248" spans="6:11" ht="15.75" customHeight="1" x14ac:dyDescent="0.25">
      <c r="F248" s="12"/>
      <c r="K248" s="12"/>
    </row>
    <row r="249" spans="6:11" ht="15.75" customHeight="1" x14ac:dyDescent="0.25">
      <c r="F249" s="12"/>
      <c r="K249" s="12"/>
    </row>
    <row r="250" spans="6:11" ht="15.75" customHeight="1" x14ac:dyDescent="0.25">
      <c r="F250" s="12"/>
      <c r="K250" s="12"/>
    </row>
    <row r="251" spans="6:11" ht="15.75" customHeight="1" x14ac:dyDescent="0.25">
      <c r="F251" s="12"/>
      <c r="K251" s="12"/>
    </row>
    <row r="252" spans="6:11" ht="15.75" customHeight="1" x14ac:dyDescent="0.25">
      <c r="F252" s="12"/>
      <c r="K252" s="12"/>
    </row>
    <row r="253" spans="6:11" ht="15.75" customHeight="1" x14ac:dyDescent="0.25">
      <c r="F253" s="12"/>
      <c r="K253" s="12"/>
    </row>
    <row r="254" spans="6:11" ht="15.75" customHeight="1" x14ac:dyDescent="0.25">
      <c r="F254" s="12"/>
      <c r="K254" s="12"/>
    </row>
    <row r="255" spans="6:11" ht="15.75" customHeight="1" x14ac:dyDescent="0.25">
      <c r="F255" s="12"/>
      <c r="K255" s="12"/>
    </row>
    <row r="256" spans="6:11" ht="15.75" customHeight="1" x14ac:dyDescent="0.25">
      <c r="F256" s="12"/>
      <c r="K256" s="12"/>
    </row>
    <row r="257" spans="6:11" ht="15.75" customHeight="1" x14ac:dyDescent="0.25">
      <c r="F257" s="12"/>
      <c r="K257" s="12"/>
    </row>
    <row r="258" spans="6:11" ht="15.75" customHeight="1" x14ac:dyDescent="0.25">
      <c r="F258" s="12"/>
      <c r="K258" s="12"/>
    </row>
    <row r="259" spans="6:11" ht="15.75" customHeight="1" x14ac:dyDescent="0.25">
      <c r="F259" s="12"/>
      <c r="K259" s="12"/>
    </row>
    <row r="260" spans="6:11" ht="15.75" customHeight="1" x14ac:dyDescent="0.25">
      <c r="F260" s="12"/>
      <c r="K260" s="12"/>
    </row>
    <row r="261" spans="6:11" ht="15.75" customHeight="1" x14ac:dyDescent="0.25">
      <c r="F261" s="12"/>
      <c r="K261" s="12"/>
    </row>
    <row r="262" spans="6:11" ht="15.75" customHeight="1" x14ac:dyDescent="0.25">
      <c r="F262" s="12"/>
      <c r="K262" s="12"/>
    </row>
    <row r="263" spans="6:11" ht="15.75" customHeight="1" x14ac:dyDescent="0.25">
      <c r="F263" s="12"/>
      <c r="K263" s="12"/>
    </row>
    <row r="264" spans="6:11" ht="15.75" customHeight="1" x14ac:dyDescent="0.25">
      <c r="F264" s="12"/>
      <c r="K264" s="12"/>
    </row>
    <row r="265" spans="6:11" ht="15.75" customHeight="1" x14ac:dyDescent="0.25">
      <c r="F265" s="12"/>
      <c r="K265" s="12"/>
    </row>
    <row r="266" spans="6:11" ht="15.75" customHeight="1" x14ac:dyDescent="0.25">
      <c r="F266" s="12"/>
      <c r="K266" s="12"/>
    </row>
    <row r="267" spans="6:11" ht="15.75" customHeight="1" x14ac:dyDescent="0.25">
      <c r="F267" s="12"/>
      <c r="K267" s="12"/>
    </row>
    <row r="268" spans="6:11" ht="15.75" customHeight="1" x14ac:dyDescent="0.25">
      <c r="F268" s="12"/>
      <c r="K268" s="12"/>
    </row>
    <row r="269" spans="6:11" ht="15.75" customHeight="1" x14ac:dyDescent="0.25">
      <c r="F269" s="12"/>
      <c r="K269" s="12"/>
    </row>
    <row r="270" spans="6:11" ht="15.75" customHeight="1" x14ac:dyDescent="0.25">
      <c r="F270" s="12"/>
      <c r="K270" s="12"/>
    </row>
    <row r="271" spans="6:11" ht="15.75" customHeight="1" x14ac:dyDescent="0.25">
      <c r="F271" s="12"/>
      <c r="K271" s="12"/>
    </row>
    <row r="272" spans="6:11" ht="15.75" customHeight="1" x14ac:dyDescent="0.25">
      <c r="F272" s="12"/>
      <c r="K272" s="12"/>
    </row>
    <row r="273" spans="6:11" ht="15.75" customHeight="1" x14ac:dyDescent="0.25">
      <c r="F273" s="12"/>
      <c r="K273" s="12"/>
    </row>
    <row r="274" spans="6:11" ht="15.75" customHeight="1" x14ac:dyDescent="0.25">
      <c r="F274" s="12"/>
      <c r="K274" s="12"/>
    </row>
    <row r="275" spans="6:11" ht="15.75" customHeight="1" x14ac:dyDescent="0.25">
      <c r="F275" s="12"/>
      <c r="K275" s="12"/>
    </row>
    <row r="276" spans="6:11" ht="15.75" customHeight="1" x14ac:dyDescent="0.25">
      <c r="F276" s="12"/>
      <c r="K276" s="12"/>
    </row>
    <row r="277" spans="6:11" ht="15.75" customHeight="1" x14ac:dyDescent="0.25">
      <c r="F277" s="12"/>
      <c r="K277" s="12"/>
    </row>
    <row r="278" spans="6:11" ht="15.75" customHeight="1" x14ac:dyDescent="0.25">
      <c r="F278" s="12"/>
      <c r="K278" s="12"/>
    </row>
    <row r="279" spans="6:11" ht="15.75" customHeight="1" x14ac:dyDescent="0.25">
      <c r="F279" s="12"/>
      <c r="K279" s="12"/>
    </row>
    <row r="280" spans="6:11" ht="15.75" customHeight="1" x14ac:dyDescent="0.25">
      <c r="F280" s="12"/>
      <c r="K280" s="12"/>
    </row>
    <row r="281" spans="6:11" ht="15.75" customHeight="1" x14ac:dyDescent="0.25">
      <c r="F281" s="12"/>
      <c r="K281" s="12"/>
    </row>
    <row r="282" spans="6:11" ht="15.75" customHeight="1" x14ac:dyDescent="0.25">
      <c r="F282" s="12"/>
      <c r="K282" s="12"/>
    </row>
    <row r="283" spans="6:11" ht="15.75" customHeight="1" x14ac:dyDescent="0.25">
      <c r="F283" s="12"/>
      <c r="K283" s="12"/>
    </row>
    <row r="284" spans="6:11" ht="15.75" customHeight="1" x14ac:dyDescent="0.25">
      <c r="F284" s="12"/>
      <c r="K284" s="12"/>
    </row>
    <row r="285" spans="6:11" ht="15.75" customHeight="1" x14ac:dyDescent="0.25">
      <c r="F285" s="12"/>
      <c r="K285" s="12"/>
    </row>
    <row r="286" spans="6:11" ht="15.75" customHeight="1" x14ac:dyDescent="0.25">
      <c r="F286" s="12"/>
      <c r="K286" s="12"/>
    </row>
    <row r="287" spans="6:11" ht="15.75" customHeight="1" x14ac:dyDescent="0.25">
      <c r="F287" s="12"/>
      <c r="K287" s="12"/>
    </row>
    <row r="288" spans="6:11" ht="15.75" customHeight="1" x14ac:dyDescent="0.25">
      <c r="F288" s="12"/>
      <c r="K288" s="12"/>
    </row>
    <row r="289" spans="6:11" ht="15.75" customHeight="1" x14ac:dyDescent="0.25">
      <c r="F289" s="12"/>
      <c r="K289" s="12"/>
    </row>
    <row r="290" spans="6:11" ht="15.75" customHeight="1" x14ac:dyDescent="0.25">
      <c r="F290" s="12"/>
      <c r="K290" s="12"/>
    </row>
    <row r="291" spans="6:11" ht="15.75" customHeight="1" x14ac:dyDescent="0.25">
      <c r="F291" s="12"/>
      <c r="K291" s="12"/>
    </row>
    <row r="292" spans="6:11" ht="15.75" customHeight="1" x14ac:dyDescent="0.25">
      <c r="F292" s="12"/>
      <c r="K292" s="12"/>
    </row>
    <row r="293" spans="6:11" ht="15.75" customHeight="1" x14ac:dyDescent="0.25">
      <c r="F293" s="12"/>
      <c r="K293" s="12"/>
    </row>
    <row r="294" spans="6:11" ht="15.75" customHeight="1" x14ac:dyDescent="0.25">
      <c r="F294" s="12"/>
      <c r="K294" s="12"/>
    </row>
    <row r="295" spans="6:11" ht="15.75" customHeight="1" x14ac:dyDescent="0.25">
      <c r="F295" s="12"/>
      <c r="K295" s="12"/>
    </row>
    <row r="296" spans="6:11" ht="15.75" customHeight="1" x14ac:dyDescent="0.25">
      <c r="F296" s="12"/>
      <c r="K296" s="12"/>
    </row>
    <row r="297" spans="6:11" ht="15.75" customHeight="1" x14ac:dyDescent="0.25">
      <c r="F297" s="12"/>
      <c r="K297" s="12"/>
    </row>
    <row r="298" spans="6:11" ht="15.75" customHeight="1" x14ac:dyDescent="0.25">
      <c r="F298" s="12"/>
      <c r="K298" s="12"/>
    </row>
    <row r="299" spans="6:11" ht="15.75" customHeight="1" x14ac:dyDescent="0.25">
      <c r="F299" s="12"/>
      <c r="K299" s="12"/>
    </row>
    <row r="300" spans="6:11" ht="15.75" customHeight="1" x14ac:dyDescent="0.25">
      <c r="F300" s="12"/>
      <c r="K300" s="12"/>
    </row>
    <row r="301" spans="6:11" ht="15.75" customHeight="1" x14ac:dyDescent="0.25">
      <c r="F301" s="12"/>
      <c r="K301" s="12"/>
    </row>
    <row r="302" spans="6:11" ht="15.75" customHeight="1" x14ac:dyDescent="0.25">
      <c r="F302" s="12"/>
      <c r="K302" s="12"/>
    </row>
    <row r="303" spans="6:11" ht="15.75" customHeight="1" x14ac:dyDescent="0.25">
      <c r="F303" s="12"/>
      <c r="K303" s="12"/>
    </row>
    <row r="304" spans="6:11" ht="15.75" customHeight="1" x14ac:dyDescent="0.25">
      <c r="F304" s="12"/>
      <c r="K304" s="12"/>
    </row>
    <row r="305" spans="6:11" ht="15.75" customHeight="1" x14ac:dyDescent="0.25">
      <c r="F305" s="12"/>
      <c r="K305" s="12"/>
    </row>
    <row r="306" spans="6:11" ht="15.75" customHeight="1" x14ac:dyDescent="0.25">
      <c r="F306" s="12"/>
      <c r="K306" s="12"/>
    </row>
    <row r="307" spans="6:11" ht="15.75" customHeight="1" x14ac:dyDescent="0.25">
      <c r="F307" s="12"/>
      <c r="K307" s="12"/>
    </row>
    <row r="308" spans="6:11" ht="15.75" customHeight="1" x14ac:dyDescent="0.25">
      <c r="F308" s="12"/>
      <c r="K308" s="12"/>
    </row>
    <row r="309" spans="6:11" ht="15.75" customHeight="1" x14ac:dyDescent="0.25">
      <c r="F309" s="12"/>
      <c r="K309" s="12"/>
    </row>
    <row r="310" spans="6:11" ht="15.75" customHeight="1" x14ac:dyDescent="0.25">
      <c r="F310" s="12"/>
      <c r="K310" s="12"/>
    </row>
    <row r="311" spans="6:11" ht="15.75" customHeight="1" x14ac:dyDescent="0.25">
      <c r="F311" s="12"/>
      <c r="K311" s="12"/>
    </row>
    <row r="312" spans="6:11" ht="15.75" customHeight="1" x14ac:dyDescent="0.25">
      <c r="F312" s="12"/>
      <c r="K312" s="12"/>
    </row>
    <row r="313" spans="6:11" ht="15.75" customHeight="1" x14ac:dyDescent="0.25">
      <c r="F313" s="12"/>
      <c r="K313" s="12"/>
    </row>
    <row r="314" spans="6:11" ht="15.75" customHeight="1" x14ac:dyDescent="0.25">
      <c r="F314" s="12"/>
      <c r="K314" s="12"/>
    </row>
    <row r="315" spans="6:11" ht="15.75" customHeight="1" x14ac:dyDescent="0.25">
      <c r="F315" s="12"/>
      <c r="K315" s="12"/>
    </row>
    <row r="316" spans="6:11" ht="15.75" customHeight="1" x14ac:dyDescent="0.25">
      <c r="F316" s="12"/>
      <c r="K316" s="12"/>
    </row>
    <row r="317" spans="6:11" ht="15.75" customHeight="1" x14ac:dyDescent="0.25">
      <c r="F317" s="12"/>
      <c r="K317" s="12"/>
    </row>
    <row r="318" spans="6:11" ht="15.75" customHeight="1" x14ac:dyDescent="0.25">
      <c r="F318" s="12"/>
      <c r="K318" s="12"/>
    </row>
    <row r="319" spans="6:11" ht="15.75" customHeight="1" x14ac:dyDescent="0.25">
      <c r="F319" s="12"/>
      <c r="K319" s="12"/>
    </row>
    <row r="320" spans="6:11" ht="15.75" customHeight="1" x14ac:dyDescent="0.25">
      <c r="F320" s="12"/>
      <c r="K320" s="12"/>
    </row>
    <row r="321" spans="6:11" ht="15.75" customHeight="1" x14ac:dyDescent="0.25">
      <c r="F321" s="12"/>
      <c r="K321" s="12"/>
    </row>
    <row r="322" spans="6:11" ht="15.75" customHeight="1" x14ac:dyDescent="0.25">
      <c r="F322" s="12"/>
      <c r="K322" s="12"/>
    </row>
    <row r="323" spans="6:11" ht="15.75" customHeight="1" x14ac:dyDescent="0.25">
      <c r="F323" s="12"/>
      <c r="K323" s="12"/>
    </row>
    <row r="324" spans="6:11" ht="15.75" customHeight="1" x14ac:dyDescent="0.25">
      <c r="F324" s="12"/>
      <c r="K324" s="12"/>
    </row>
    <row r="325" spans="6:11" ht="15.75" customHeight="1" x14ac:dyDescent="0.25">
      <c r="F325" s="12"/>
      <c r="K325" s="12"/>
    </row>
    <row r="326" spans="6:11" ht="15.75" customHeight="1" x14ac:dyDescent="0.25">
      <c r="F326" s="12"/>
      <c r="K326" s="12"/>
    </row>
    <row r="327" spans="6:11" ht="15.75" customHeight="1" x14ac:dyDescent="0.25">
      <c r="F327" s="12"/>
      <c r="K327" s="12"/>
    </row>
    <row r="328" spans="6:11" ht="15.75" customHeight="1" x14ac:dyDescent="0.25">
      <c r="F328" s="12"/>
      <c r="K328" s="12"/>
    </row>
    <row r="329" spans="6:11" ht="15.75" customHeight="1" x14ac:dyDescent="0.25">
      <c r="F329" s="12"/>
      <c r="K329" s="12"/>
    </row>
    <row r="330" spans="6:11" ht="15.75" customHeight="1" x14ac:dyDescent="0.25">
      <c r="F330" s="12"/>
      <c r="K330" s="12"/>
    </row>
    <row r="331" spans="6:11" ht="15.75" customHeight="1" x14ac:dyDescent="0.25">
      <c r="F331" s="12"/>
      <c r="K331" s="12"/>
    </row>
    <row r="332" spans="6:11" ht="15.75" customHeight="1" x14ac:dyDescent="0.25">
      <c r="F332" s="12"/>
      <c r="K332" s="12"/>
    </row>
    <row r="333" spans="6:11" ht="15.75" customHeight="1" x14ac:dyDescent="0.25">
      <c r="F333" s="12"/>
      <c r="K333" s="12"/>
    </row>
    <row r="334" spans="6:11" ht="15.75" customHeight="1" x14ac:dyDescent="0.25">
      <c r="F334" s="12"/>
      <c r="K334" s="12"/>
    </row>
    <row r="335" spans="6:11" ht="15.75" customHeight="1" x14ac:dyDescent="0.25">
      <c r="F335" s="12"/>
      <c r="K335" s="12"/>
    </row>
    <row r="336" spans="6:11" ht="15.75" customHeight="1" x14ac:dyDescent="0.25">
      <c r="F336" s="12"/>
      <c r="K336" s="12"/>
    </row>
    <row r="337" spans="6:11" ht="15.75" customHeight="1" x14ac:dyDescent="0.25">
      <c r="F337" s="12"/>
      <c r="K337" s="12"/>
    </row>
    <row r="338" spans="6:11" ht="15.75" customHeight="1" x14ac:dyDescent="0.25">
      <c r="F338" s="12"/>
      <c r="K338" s="12"/>
    </row>
    <row r="339" spans="6:11" ht="15.75" customHeight="1" x14ac:dyDescent="0.25">
      <c r="F339" s="12"/>
      <c r="K339" s="12"/>
    </row>
    <row r="340" spans="6:11" ht="15.75" customHeight="1" x14ac:dyDescent="0.25">
      <c r="F340" s="12"/>
      <c r="K340" s="12"/>
    </row>
    <row r="341" spans="6:11" ht="15.75" customHeight="1" x14ac:dyDescent="0.25">
      <c r="F341" s="12"/>
      <c r="K341" s="12"/>
    </row>
    <row r="342" spans="6:11" ht="15.75" customHeight="1" x14ac:dyDescent="0.25">
      <c r="F342" s="12"/>
      <c r="K342" s="12"/>
    </row>
    <row r="343" spans="6:11" ht="15.75" customHeight="1" x14ac:dyDescent="0.25">
      <c r="F343" s="12"/>
      <c r="K343" s="12"/>
    </row>
    <row r="344" spans="6:11" ht="15.75" customHeight="1" x14ac:dyDescent="0.25">
      <c r="F344" s="12"/>
      <c r="K344" s="12"/>
    </row>
    <row r="345" spans="6:11" ht="15.75" customHeight="1" x14ac:dyDescent="0.25">
      <c r="F345" s="12"/>
      <c r="K345" s="12"/>
    </row>
    <row r="346" spans="6:11" ht="15.75" customHeight="1" x14ac:dyDescent="0.25">
      <c r="F346" s="12"/>
      <c r="K346" s="12"/>
    </row>
    <row r="347" spans="6:11" ht="15.75" customHeight="1" x14ac:dyDescent="0.25">
      <c r="F347" s="12"/>
      <c r="K347" s="12"/>
    </row>
    <row r="348" spans="6:11" ht="15.75" customHeight="1" x14ac:dyDescent="0.25">
      <c r="F348" s="12"/>
      <c r="K348" s="12"/>
    </row>
    <row r="349" spans="6:11" ht="15.75" customHeight="1" x14ac:dyDescent="0.25">
      <c r="F349" s="12"/>
      <c r="K349" s="12"/>
    </row>
    <row r="350" spans="6:11" ht="15.75" customHeight="1" x14ac:dyDescent="0.25">
      <c r="F350" s="12"/>
      <c r="K350" s="12"/>
    </row>
    <row r="351" spans="6:11" ht="15.75" customHeight="1" x14ac:dyDescent="0.25">
      <c r="F351" s="12"/>
      <c r="K351" s="12"/>
    </row>
    <row r="352" spans="6:11" ht="15.75" customHeight="1" x14ac:dyDescent="0.25">
      <c r="F352" s="12"/>
      <c r="K352" s="12"/>
    </row>
    <row r="353" spans="6:11" ht="15.75" customHeight="1" x14ac:dyDescent="0.25">
      <c r="F353" s="12"/>
      <c r="K353" s="12"/>
    </row>
    <row r="354" spans="6:11" ht="15.75" customHeight="1" x14ac:dyDescent="0.25">
      <c r="F354" s="12"/>
      <c r="K354" s="12"/>
    </row>
    <row r="355" spans="6:11" ht="15.75" customHeight="1" x14ac:dyDescent="0.25">
      <c r="F355" s="12"/>
      <c r="K355" s="12"/>
    </row>
    <row r="356" spans="6:11" ht="15.75" customHeight="1" x14ac:dyDescent="0.25">
      <c r="F356" s="12"/>
      <c r="K356" s="12"/>
    </row>
    <row r="357" spans="6:11" ht="15.75" customHeight="1" x14ac:dyDescent="0.25">
      <c r="F357" s="12"/>
      <c r="K357" s="12"/>
    </row>
    <row r="358" spans="6:11" ht="15.75" customHeight="1" x14ac:dyDescent="0.25">
      <c r="F358" s="12"/>
      <c r="K358" s="12"/>
    </row>
    <row r="359" spans="6:11" ht="15.75" customHeight="1" x14ac:dyDescent="0.25">
      <c r="F359" s="12"/>
      <c r="K359" s="12"/>
    </row>
    <row r="360" spans="6:11" ht="15.75" customHeight="1" x14ac:dyDescent="0.25">
      <c r="F360" s="12"/>
      <c r="K360" s="12"/>
    </row>
    <row r="361" spans="6:11" ht="15.75" customHeight="1" x14ac:dyDescent="0.25">
      <c r="F361" s="12"/>
      <c r="K361" s="12"/>
    </row>
    <row r="362" spans="6:11" ht="15.75" customHeight="1" x14ac:dyDescent="0.25">
      <c r="F362" s="12"/>
      <c r="K362" s="12"/>
    </row>
    <row r="363" spans="6:11" ht="15.75" customHeight="1" x14ac:dyDescent="0.25">
      <c r="F363" s="12"/>
      <c r="K363" s="12"/>
    </row>
    <row r="364" spans="6:11" ht="15.75" customHeight="1" x14ac:dyDescent="0.25">
      <c r="F364" s="12"/>
      <c r="K364" s="12"/>
    </row>
    <row r="365" spans="6:11" ht="15.75" customHeight="1" x14ac:dyDescent="0.25">
      <c r="F365" s="12"/>
      <c r="K365" s="12"/>
    </row>
    <row r="366" spans="6:11" ht="15.75" customHeight="1" x14ac:dyDescent="0.25">
      <c r="F366" s="12"/>
      <c r="K366" s="12"/>
    </row>
    <row r="367" spans="6:11" ht="15.75" customHeight="1" x14ac:dyDescent="0.25">
      <c r="F367" s="12"/>
      <c r="K367" s="12"/>
    </row>
    <row r="368" spans="6:11" ht="15.75" customHeight="1" x14ac:dyDescent="0.25">
      <c r="F368" s="12"/>
      <c r="K368" s="12"/>
    </row>
    <row r="369" spans="6:11" ht="15.75" customHeight="1" x14ac:dyDescent="0.25">
      <c r="F369" s="12"/>
      <c r="K369" s="12"/>
    </row>
    <row r="370" spans="6:11" ht="15.75" customHeight="1" x14ac:dyDescent="0.25">
      <c r="F370" s="12"/>
      <c r="K370" s="12"/>
    </row>
    <row r="371" spans="6:11" ht="15.75" customHeight="1" x14ac:dyDescent="0.25">
      <c r="F371" s="12"/>
      <c r="K371" s="12"/>
    </row>
    <row r="372" spans="6:11" ht="15.75" customHeight="1" x14ac:dyDescent="0.25">
      <c r="F372" s="12"/>
      <c r="K372" s="12"/>
    </row>
    <row r="373" spans="6:11" ht="15.75" customHeight="1" x14ac:dyDescent="0.25">
      <c r="F373" s="12"/>
      <c r="K373" s="12"/>
    </row>
    <row r="374" spans="6:11" ht="15.75" customHeight="1" x14ac:dyDescent="0.25">
      <c r="F374" s="12"/>
      <c r="K374" s="12"/>
    </row>
    <row r="375" spans="6:11" ht="15.75" customHeight="1" x14ac:dyDescent="0.25">
      <c r="F375" s="12"/>
      <c r="K375" s="12"/>
    </row>
    <row r="376" spans="6:11" ht="15.75" customHeight="1" x14ac:dyDescent="0.25">
      <c r="F376" s="12"/>
      <c r="K376" s="12"/>
    </row>
    <row r="377" spans="6:11" ht="15.75" customHeight="1" x14ac:dyDescent="0.25">
      <c r="F377" s="12"/>
      <c r="K377" s="12"/>
    </row>
    <row r="378" spans="6:11" ht="15.75" customHeight="1" x14ac:dyDescent="0.25">
      <c r="F378" s="12"/>
      <c r="K378" s="12"/>
    </row>
    <row r="379" spans="6:11" ht="15.75" customHeight="1" x14ac:dyDescent="0.25">
      <c r="F379" s="12"/>
      <c r="K379" s="12"/>
    </row>
    <row r="380" spans="6:11" ht="15.75" customHeight="1" x14ac:dyDescent="0.25">
      <c r="F380" s="12"/>
      <c r="K380" s="12"/>
    </row>
    <row r="381" spans="6:11" ht="15.75" customHeight="1" x14ac:dyDescent="0.25">
      <c r="F381" s="12"/>
      <c r="K381" s="12"/>
    </row>
    <row r="382" spans="6:11" ht="15.75" customHeight="1" x14ac:dyDescent="0.25">
      <c r="F382" s="12"/>
      <c r="K382" s="12"/>
    </row>
    <row r="383" spans="6:11" ht="15.75" customHeight="1" x14ac:dyDescent="0.25">
      <c r="F383" s="12"/>
      <c r="K383" s="12"/>
    </row>
    <row r="384" spans="6:11" ht="15.75" customHeight="1" x14ac:dyDescent="0.25">
      <c r="F384" s="12"/>
      <c r="K384" s="12"/>
    </row>
    <row r="385" spans="6:11" ht="15.75" customHeight="1" x14ac:dyDescent="0.25">
      <c r="F385" s="12"/>
      <c r="K385" s="12"/>
    </row>
    <row r="386" spans="6:11" ht="15.75" customHeight="1" x14ac:dyDescent="0.25">
      <c r="F386" s="12"/>
      <c r="K386" s="12"/>
    </row>
    <row r="387" spans="6:11" ht="15.75" customHeight="1" x14ac:dyDescent="0.25">
      <c r="F387" s="12"/>
      <c r="K387" s="12"/>
    </row>
    <row r="388" spans="6:11" ht="15.75" customHeight="1" x14ac:dyDescent="0.25">
      <c r="F388" s="12"/>
      <c r="K388" s="12"/>
    </row>
    <row r="389" spans="6:11" ht="15.75" customHeight="1" x14ac:dyDescent="0.25">
      <c r="F389" s="12"/>
      <c r="K389" s="12"/>
    </row>
    <row r="390" spans="6:11" ht="15.75" customHeight="1" x14ac:dyDescent="0.25">
      <c r="F390" s="12"/>
      <c r="K390" s="12"/>
    </row>
    <row r="391" spans="6:11" ht="15.75" customHeight="1" x14ac:dyDescent="0.25">
      <c r="F391" s="12"/>
      <c r="K391" s="12"/>
    </row>
    <row r="392" spans="6:11" ht="15.75" customHeight="1" x14ac:dyDescent="0.25">
      <c r="F392" s="12"/>
      <c r="K392" s="12"/>
    </row>
    <row r="393" spans="6:11" ht="15.75" customHeight="1" x14ac:dyDescent="0.25">
      <c r="F393" s="12"/>
      <c r="K393" s="12"/>
    </row>
    <row r="394" spans="6:11" ht="15.75" customHeight="1" x14ac:dyDescent="0.25">
      <c r="F394" s="12"/>
      <c r="K394" s="12"/>
    </row>
    <row r="395" spans="6:11" ht="15.75" customHeight="1" x14ac:dyDescent="0.25">
      <c r="F395" s="12"/>
      <c r="K395" s="12"/>
    </row>
    <row r="396" spans="6:11" ht="15.75" customHeight="1" x14ac:dyDescent="0.25">
      <c r="F396" s="12"/>
      <c r="K396" s="12"/>
    </row>
    <row r="397" spans="6:11" ht="15.75" customHeight="1" x14ac:dyDescent="0.25">
      <c r="F397" s="12"/>
      <c r="K397" s="12"/>
    </row>
    <row r="398" spans="6:11" ht="15.75" customHeight="1" x14ac:dyDescent="0.25">
      <c r="F398" s="12"/>
      <c r="K398" s="12"/>
    </row>
    <row r="399" spans="6:11" ht="15.75" customHeight="1" x14ac:dyDescent="0.25">
      <c r="F399" s="12"/>
      <c r="K399" s="12"/>
    </row>
    <row r="400" spans="6:11" ht="15.75" customHeight="1" x14ac:dyDescent="0.25">
      <c r="F400" s="12"/>
      <c r="K400" s="12"/>
    </row>
    <row r="401" spans="6:11" ht="15.75" customHeight="1" x14ac:dyDescent="0.25">
      <c r="F401" s="12"/>
      <c r="K401" s="12"/>
    </row>
    <row r="402" spans="6:11" ht="15.75" customHeight="1" x14ac:dyDescent="0.25">
      <c r="F402" s="12"/>
      <c r="K402" s="12"/>
    </row>
    <row r="403" spans="6:11" ht="15.75" customHeight="1" x14ac:dyDescent="0.25">
      <c r="F403" s="12"/>
      <c r="K403" s="12"/>
    </row>
    <row r="404" spans="6:11" ht="15.75" customHeight="1" x14ac:dyDescent="0.25">
      <c r="F404" s="12"/>
      <c r="K404" s="12"/>
    </row>
    <row r="405" spans="6:11" ht="15.75" customHeight="1" x14ac:dyDescent="0.25">
      <c r="F405" s="12"/>
      <c r="K405" s="12"/>
    </row>
    <row r="406" spans="6:11" ht="15.75" customHeight="1" x14ac:dyDescent="0.25">
      <c r="F406" s="12"/>
      <c r="K406" s="12"/>
    </row>
    <row r="407" spans="6:11" ht="15.75" customHeight="1" x14ac:dyDescent="0.25">
      <c r="F407" s="12"/>
      <c r="K407" s="12"/>
    </row>
    <row r="408" spans="6:11" ht="15.75" customHeight="1" x14ac:dyDescent="0.25">
      <c r="F408" s="12"/>
      <c r="K408" s="12"/>
    </row>
    <row r="409" spans="6:11" ht="15.75" customHeight="1" x14ac:dyDescent="0.25">
      <c r="F409" s="12"/>
      <c r="K409" s="12"/>
    </row>
    <row r="410" spans="6:11" ht="15.75" customHeight="1" x14ac:dyDescent="0.25">
      <c r="F410" s="12"/>
      <c r="K410" s="12"/>
    </row>
    <row r="411" spans="6:11" ht="15.75" customHeight="1" x14ac:dyDescent="0.25">
      <c r="F411" s="12"/>
      <c r="K411" s="12"/>
    </row>
    <row r="412" spans="6:11" ht="15.75" customHeight="1" x14ac:dyDescent="0.25">
      <c r="F412" s="12"/>
      <c r="K412" s="12"/>
    </row>
    <row r="413" spans="6:11" ht="15.75" customHeight="1" x14ac:dyDescent="0.25">
      <c r="F413" s="12"/>
      <c r="K413" s="12"/>
    </row>
    <row r="414" spans="6:11" ht="15.75" customHeight="1" x14ac:dyDescent="0.25">
      <c r="F414" s="12"/>
      <c r="K414" s="12"/>
    </row>
    <row r="415" spans="6:11" ht="15.75" customHeight="1" x14ac:dyDescent="0.25">
      <c r="F415" s="12"/>
      <c r="K415" s="12"/>
    </row>
    <row r="416" spans="6:11" ht="15.75" customHeight="1" x14ac:dyDescent="0.25">
      <c r="F416" s="12"/>
      <c r="K416" s="12"/>
    </row>
    <row r="417" spans="6:11" ht="15.75" customHeight="1" x14ac:dyDescent="0.25">
      <c r="F417" s="12"/>
      <c r="K417" s="12"/>
    </row>
    <row r="418" spans="6:11" ht="15.75" customHeight="1" x14ac:dyDescent="0.25">
      <c r="F418" s="12"/>
      <c r="K418" s="12"/>
    </row>
    <row r="419" spans="6:11" ht="15.75" customHeight="1" x14ac:dyDescent="0.25">
      <c r="F419" s="12"/>
      <c r="K419" s="12"/>
    </row>
    <row r="420" spans="6:11" ht="15.75" customHeight="1" x14ac:dyDescent="0.25">
      <c r="F420" s="12"/>
      <c r="K420" s="12"/>
    </row>
    <row r="421" spans="6:11" ht="15.75" customHeight="1" x14ac:dyDescent="0.25">
      <c r="F421" s="12"/>
      <c r="K421" s="12"/>
    </row>
    <row r="422" spans="6:11" ht="15.75" customHeight="1" x14ac:dyDescent="0.25">
      <c r="F422" s="12"/>
      <c r="K422" s="12"/>
    </row>
    <row r="423" spans="6:11" ht="15.75" customHeight="1" x14ac:dyDescent="0.25">
      <c r="F423" s="12"/>
      <c r="K423" s="12"/>
    </row>
    <row r="424" spans="6:11" ht="15.75" customHeight="1" x14ac:dyDescent="0.25">
      <c r="F424" s="12"/>
      <c r="K424" s="12"/>
    </row>
    <row r="425" spans="6:11" ht="15.75" customHeight="1" x14ac:dyDescent="0.25">
      <c r="F425" s="12"/>
      <c r="K425" s="12"/>
    </row>
    <row r="426" spans="6:11" ht="15.75" customHeight="1" x14ac:dyDescent="0.25">
      <c r="F426" s="12"/>
      <c r="K426" s="12"/>
    </row>
    <row r="427" spans="6:11" ht="15.75" customHeight="1" x14ac:dyDescent="0.25">
      <c r="F427" s="12"/>
      <c r="K427" s="12"/>
    </row>
    <row r="428" spans="6:11" ht="15.75" customHeight="1" x14ac:dyDescent="0.25">
      <c r="F428" s="12"/>
      <c r="K428" s="12"/>
    </row>
    <row r="429" spans="6:11" ht="15.75" customHeight="1" x14ac:dyDescent="0.25">
      <c r="F429" s="12"/>
      <c r="K429" s="12"/>
    </row>
    <row r="430" spans="6:11" ht="15.75" customHeight="1" x14ac:dyDescent="0.25">
      <c r="F430" s="12"/>
      <c r="K430" s="12"/>
    </row>
    <row r="431" spans="6:11" ht="15.75" customHeight="1" x14ac:dyDescent="0.25">
      <c r="F431" s="12"/>
      <c r="K431" s="12"/>
    </row>
    <row r="432" spans="6:11" ht="15.75" customHeight="1" x14ac:dyDescent="0.25">
      <c r="F432" s="12"/>
      <c r="K432" s="12"/>
    </row>
    <row r="433" spans="6:11" ht="15.75" customHeight="1" x14ac:dyDescent="0.25">
      <c r="F433" s="12"/>
      <c r="K433" s="12"/>
    </row>
    <row r="434" spans="6:11" ht="15.75" customHeight="1" x14ac:dyDescent="0.25">
      <c r="F434" s="12"/>
      <c r="K434" s="12"/>
    </row>
    <row r="435" spans="6:11" ht="15.75" customHeight="1" x14ac:dyDescent="0.25">
      <c r="F435" s="12"/>
      <c r="K435" s="12"/>
    </row>
    <row r="436" spans="6:11" ht="15.75" customHeight="1" x14ac:dyDescent="0.25">
      <c r="F436" s="12"/>
      <c r="K436" s="12"/>
    </row>
    <row r="437" spans="6:11" ht="15.75" customHeight="1" x14ac:dyDescent="0.25">
      <c r="F437" s="12"/>
      <c r="K437" s="12"/>
    </row>
    <row r="438" spans="6:11" ht="15.75" customHeight="1" x14ac:dyDescent="0.25">
      <c r="F438" s="12"/>
      <c r="K438" s="12"/>
    </row>
    <row r="439" spans="6:11" ht="15.75" customHeight="1" x14ac:dyDescent="0.25">
      <c r="F439" s="12"/>
      <c r="K439" s="12"/>
    </row>
    <row r="440" spans="6:11" ht="15.75" customHeight="1" x14ac:dyDescent="0.25">
      <c r="F440" s="12"/>
      <c r="K440" s="12"/>
    </row>
    <row r="441" spans="6:11" ht="15.75" customHeight="1" x14ac:dyDescent="0.25">
      <c r="F441" s="12"/>
      <c r="K441" s="12"/>
    </row>
    <row r="442" spans="6:11" ht="15.75" customHeight="1" x14ac:dyDescent="0.25">
      <c r="F442" s="12"/>
      <c r="K442" s="12"/>
    </row>
    <row r="443" spans="6:11" ht="15.75" customHeight="1" x14ac:dyDescent="0.25">
      <c r="F443" s="12"/>
      <c r="K443" s="12"/>
    </row>
    <row r="444" spans="6:11" ht="15.75" customHeight="1" x14ac:dyDescent="0.25">
      <c r="F444" s="12"/>
      <c r="K444" s="12"/>
    </row>
    <row r="445" spans="6:11" ht="15.75" customHeight="1" x14ac:dyDescent="0.25">
      <c r="F445" s="12"/>
      <c r="K445" s="12"/>
    </row>
    <row r="446" spans="6:11" ht="15.75" customHeight="1" x14ac:dyDescent="0.25">
      <c r="F446" s="12"/>
      <c r="K446" s="12"/>
    </row>
    <row r="447" spans="6:11" ht="15.75" customHeight="1" x14ac:dyDescent="0.25">
      <c r="F447" s="12"/>
      <c r="K447" s="12"/>
    </row>
    <row r="448" spans="6:11" ht="15.75" customHeight="1" x14ac:dyDescent="0.25">
      <c r="F448" s="12"/>
      <c r="K448" s="12"/>
    </row>
    <row r="449" spans="6:11" ht="15.75" customHeight="1" x14ac:dyDescent="0.25">
      <c r="F449" s="12"/>
      <c r="K449" s="12"/>
    </row>
    <row r="450" spans="6:11" ht="15.75" customHeight="1" x14ac:dyDescent="0.25">
      <c r="F450" s="12"/>
      <c r="K450" s="12"/>
    </row>
    <row r="451" spans="6:11" ht="15.75" customHeight="1" x14ac:dyDescent="0.25">
      <c r="F451" s="12"/>
      <c r="K451" s="12"/>
    </row>
    <row r="452" spans="6:11" ht="15.75" customHeight="1" x14ac:dyDescent="0.25">
      <c r="F452" s="12"/>
      <c r="K452" s="12"/>
    </row>
    <row r="453" spans="6:11" ht="15.75" customHeight="1" x14ac:dyDescent="0.25">
      <c r="F453" s="12"/>
      <c r="K453" s="12"/>
    </row>
    <row r="454" spans="6:11" ht="15.75" customHeight="1" x14ac:dyDescent="0.25">
      <c r="F454" s="12"/>
      <c r="K454" s="12"/>
    </row>
    <row r="455" spans="6:11" ht="15.75" customHeight="1" x14ac:dyDescent="0.25">
      <c r="F455" s="12"/>
      <c r="K455" s="12"/>
    </row>
    <row r="456" spans="6:11" ht="15.75" customHeight="1" x14ac:dyDescent="0.25">
      <c r="F456" s="12"/>
      <c r="K456" s="12"/>
    </row>
    <row r="457" spans="6:11" ht="15.75" customHeight="1" x14ac:dyDescent="0.25">
      <c r="F457" s="12"/>
      <c r="K457" s="12"/>
    </row>
    <row r="458" spans="6:11" ht="15.75" customHeight="1" x14ac:dyDescent="0.25">
      <c r="F458" s="12"/>
      <c r="K458" s="12"/>
    </row>
    <row r="459" spans="6:11" ht="15.75" customHeight="1" x14ac:dyDescent="0.25">
      <c r="F459" s="12"/>
      <c r="K459" s="12"/>
    </row>
    <row r="460" spans="6:11" ht="15.75" customHeight="1" x14ac:dyDescent="0.25">
      <c r="F460" s="12"/>
      <c r="K460" s="12"/>
    </row>
    <row r="461" spans="6:11" ht="15.75" customHeight="1" x14ac:dyDescent="0.25">
      <c r="F461" s="12"/>
      <c r="K461" s="12"/>
    </row>
    <row r="462" spans="6:11" ht="15.75" customHeight="1" x14ac:dyDescent="0.25">
      <c r="F462" s="12"/>
      <c r="K462" s="12"/>
    </row>
    <row r="463" spans="6:11" ht="15.75" customHeight="1" x14ac:dyDescent="0.25">
      <c r="F463" s="12"/>
      <c r="K463" s="12"/>
    </row>
    <row r="464" spans="6:11" ht="15.75" customHeight="1" x14ac:dyDescent="0.25">
      <c r="F464" s="12"/>
      <c r="K464" s="12"/>
    </row>
    <row r="465" spans="6:11" ht="15.75" customHeight="1" x14ac:dyDescent="0.25">
      <c r="F465" s="12"/>
      <c r="K465" s="12"/>
    </row>
    <row r="466" spans="6:11" ht="15.75" customHeight="1" x14ac:dyDescent="0.25">
      <c r="F466" s="12"/>
      <c r="K466" s="12"/>
    </row>
    <row r="467" spans="6:11" ht="15.75" customHeight="1" x14ac:dyDescent="0.25">
      <c r="F467" s="12"/>
      <c r="K467" s="12"/>
    </row>
    <row r="468" spans="6:11" ht="15.75" customHeight="1" x14ac:dyDescent="0.25">
      <c r="F468" s="12"/>
      <c r="K468" s="12"/>
    </row>
    <row r="469" spans="6:11" ht="15.75" customHeight="1" x14ac:dyDescent="0.25">
      <c r="F469" s="12"/>
      <c r="K469" s="12"/>
    </row>
    <row r="470" spans="6:11" ht="15.75" customHeight="1" x14ac:dyDescent="0.25">
      <c r="F470" s="12"/>
      <c r="K470" s="12"/>
    </row>
    <row r="471" spans="6:11" ht="15.75" customHeight="1" x14ac:dyDescent="0.25">
      <c r="F471" s="12"/>
      <c r="K471" s="12"/>
    </row>
    <row r="472" spans="6:11" ht="15.75" customHeight="1" x14ac:dyDescent="0.25">
      <c r="F472" s="12"/>
      <c r="K472" s="12"/>
    </row>
    <row r="473" spans="6:11" ht="15.75" customHeight="1" x14ac:dyDescent="0.25">
      <c r="F473" s="12"/>
      <c r="K473" s="12"/>
    </row>
    <row r="474" spans="6:11" ht="15.75" customHeight="1" x14ac:dyDescent="0.25">
      <c r="F474" s="12"/>
      <c r="K474" s="12"/>
    </row>
    <row r="475" spans="6:11" ht="15.75" customHeight="1" x14ac:dyDescent="0.25">
      <c r="F475" s="12"/>
      <c r="K475" s="12"/>
    </row>
    <row r="476" spans="6:11" ht="15.75" customHeight="1" x14ac:dyDescent="0.25">
      <c r="F476" s="12"/>
      <c r="K476" s="12"/>
    </row>
    <row r="477" spans="6:11" ht="15.75" customHeight="1" x14ac:dyDescent="0.25">
      <c r="F477" s="12"/>
      <c r="K477" s="12"/>
    </row>
    <row r="478" spans="6:11" ht="15.75" customHeight="1" x14ac:dyDescent="0.25">
      <c r="F478" s="12"/>
      <c r="K478" s="12"/>
    </row>
    <row r="479" spans="6:11" ht="15.75" customHeight="1" x14ac:dyDescent="0.25">
      <c r="F479" s="12"/>
      <c r="K479" s="12"/>
    </row>
    <row r="480" spans="6:11" ht="15.75" customHeight="1" x14ac:dyDescent="0.25">
      <c r="F480" s="12"/>
      <c r="K480" s="12"/>
    </row>
    <row r="481" spans="6:11" ht="15.75" customHeight="1" x14ac:dyDescent="0.25">
      <c r="F481" s="12"/>
      <c r="K481" s="12"/>
    </row>
    <row r="482" spans="6:11" ht="15.75" customHeight="1" x14ac:dyDescent="0.25">
      <c r="F482" s="12"/>
      <c r="K482" s="12"/>
    </row>
    <row r="483" spans="6:11" ht="15.75" customHeight="1" x14ac:dyDescent="0.25">
      <c r="F483" s="12"/>
      <c r="K483" s="12"/>
    </row>
    <row r="484" spans="6:11" ht="15.75" customHeight="1" x14ac:dyDescent="0.25">
      <c r="F484" s="12"/>
      <c r="K484" s="12"/>
    </row>
    <row r="485" spans="6:11" ht="15.75" customHeight="1" x14ac:dyDescent="0.25">
      <c r="F485" s="12"/>
      <c r="K485" s="12"/>
    </row>
    <row r="486" spans="6:11" ht="15.75" customHeight="1" x14ac:dyDescent="0.25">
      <c r="F486" s="12"/>
      <c r="K486" s="12"/>
    </row>
    <row r="487" spans="6:11" ht="15.75" customHeight="1" x14ac:dyDescent="0.25">
      <c r="F487" s="12"/>
      <c r="K487" s="12"/>
    </row>
    <row r="488" spans="6:11" ht="15.75" customHeight="1" x14ac:dyDescent="0.25">
      <c r="F488" s="12"/>
      <c r="K488" s="12"/>
    </row>
    <row r="489" spans="6:11" ht="15.75" customHeight="1" x14ac:dyDescent="0.25">
      <c r="F489" s="12"/>
      <c r="K489" s="12"/>
    </row>
    <row r="490" spans="6:11" ht="15.75" customHeight="1" x14ac:dyDescent="0.25">
      <c r="F490" s="12"/>
      <c r="K490" s="12"/>
    </row>
    <row r="491" spans="6:11" ht="15.75" customHeight="1" x14ac:dyDescent="0.25">
      <c r="F491" s="12"/>
      <c r="K491" s="12"/>
    </row>
    <row r="492" spans="6:11" ht="15.75" customHeight="1" x14ac:dyDescent="0.25">
      <c r="F492" s="12"/>
      <c r="K492" s="12"/>
    </row>
    <row r="493" spans="6:11" ht="15.75" customHeight="1" x14ac:dyDescent="0.25">
      <c r="F493" s="12"/>
      <c r="K493" s="12"/>
    </row>
    <row r="494" spans="6:11" ht="15.75" customHeight="1" x14ac:dyDescent="0.25">
      <c r="F494" s="12"/>
      <c r="K494" s="12"/>
    </row>
    <row r="495" spans="6:11" ht="15.75" customHeight="1" x14ac:dyDescent="0.25">
      <c r="F495" s="12"/>
      <c r="K495" s="12"/>
    </row>
    <row r="496" spans="6:11" ht="15.75" customHeight="1" x14ac:dyDescent="0.25">
      <c r="F496" s="12"/>
      <c r="K496" s="12"/>
    </row>
    <row r="497" spans="6:11" ht="15.75" customHeight="1" x14ac:dyDescent="0.25">
      <c r="F497" s="12"/>
      <c r="K497" s="12"/>
    </row>
    <row r="498" spans="6:11" ht="15.75" customHeight="1" x14ac:dyDescent="0.25">
      <c r="F498" s="12"/>
      <c r="K498" s="12"/>
    </row>
    <row r="499" spans="6:11" ht="15.75" customHeight="1" x14ac:dyDescent="0.25">
      <c r="F499" s="12"/>
      <c r="K499" s="12"/>
    </row>
    <row r="500" spans="6:11" ht="15.75" customHeight="1" x14ac:dyDescent="0.25">
      <c r="F500" s="12"/>
      <c r="K500" s="12"/>
    </row>
    <row r="501" spans="6:11" ht="15.75" customHeight="1" x14ac:dyDescent="0.25">
      <c r="F501" s="12"/>
      <c r="K501" s="12"/>
    </row>
    <row r="502" spans="6:11" ht="15.75" customHeight="1" x14ac:dyDescent="0.25">
      <c r="F502" s="12"/>
      <c r="K502" s="12"/>
    </row>
    <row r="503" spans="6:11" ht="15.75" customHeight="1" x14ac:dyDescent="0.25">
      <c r="F503" s="12"/>
      <c r="K503" s="12"/>
    </row>
    <row r="504" spans="6:11" ht="15.75" customHeight="1" x14ac:dyDescent="0.25">
      <c r="F504" s="12"/>
      <c r="K504" s="12"/>
    </row>
    <row r="505" spans="6:11" ht="15.75" customHeight="1" x14ac:dyDescent="0.25">
      <c r="F505" s="12"/>
      <c r="K505" s="12"/>
    </row>
    <row r="506" spans="6:11" ht="15.75" customHeight="1" x14ac:dyDescent="0.25">
      <c r="F506" s="12"/>
      <c r="K506" s="12"/>
    </row>
    <row r="507" spans="6:11" ht="15.75" customHeight="1" x14ac:dyDescent="0.25">
      <c r="F507" s="12"/>
      <c r="K507" s="12"/>
    </row>
    <row r="508" spans="6:11" ht="15.75" customHeight="1" x14ac:dyDescent="0.25">
      <c r="F508" s="12"/>
      <c r="K508" s="12"/>
    </row>
    <row r="509" spans="6:11" ht="15.75" customHeight="1" x14ac:dyDescent="0.25">
      <c r="F509" s="12"/>
      <c r="K509" s="12"/>
    </row>
    <row r="510" spans="6:11" ht="15.75" customHeight="1" x14ac:dyDescent="0.25">
      <c r="F510" s="12"/>
      <c r="K510" s="12"/>
    </row>
    <row r="511" spans="6:11" ht="15.75" customHeight="1" x14ac:dyDescent="0.25">
      <c r="F511" s="12"/>
      <c r="K511" s="12"/>
    </row>
    <row r="512" spans="6:11" ht="15.75" customHeight="1" x14ac:dyDescent="0.25">
      <c r="F512" s="12"/>
      <c r="K512" s="12"/>
    </row>
    <row r="513" spans="6:11" ht="15.75" customHeight="1" x14ac:dyDescent="0.25">
      <c r="F513" s="12"/>
      <c r="K513" s="12"/>
    </row>
    <row r="514" spans="6:11" ht="15.75" customHeight="1" x14ac:dyDescent="0.25">
      <c r="F514" s="12"/>
      <c r="K514" s="12"/>
    </row>
    <row r="515" spans="6:11" ht="15.75" customHeight="1" x14ac:dyDescent="0.25">
      <c r="F515" s="12"/>
      <c r="K515" s="12"/>
    </row>
    <row r="516" spans="6:11" ht="15.75" customHeight="1" x14ac:dyDescent="0.25">
      <c r="F516" s="12"/>
      <c r="K516" s="12"/>
    </row>
    <row r="517" spans="6:11" ht="15.75" customHeight="1" x14ac:dyDescent="0.25">
      <c r="F517" s="12"/>
      <c r="K517" s="12"/>
    </row>
    <row r="518" spans="6:11" ht="15.75" customHeight="1" x14ac:dyDescent="0.25">
      <c r="F518" s="12"/>
      <c r="K518" s="12"/>
    </row>
    <row r="519" spans="6:11" ht="15.75" customHeight="1" x14ac:dyDescent="0.25">
      <c r="F519" s="12"/>
      <c r="K519" s="12"/>
    </row>
    <row r="520" spans="6:11" ht="15.75" customHeight="1" x14ac:dyDescent="0.25">
      <c r="F520" s="12"/>
      <c r="K520" s="12"/>
    </row>
    <row r="521" spans="6:11" ht="15.75" customHeight="1" x14ac:dyDescent="0.25">
      <c r="F521" s="12"/>
      <c r="K521" s="12"/>
    </row>
    <row r="522" spans="6:11" ht="15.75" customHeight="1" x14ac:dyDescent="0.25">
      <c r="F522" s="12"/>
      <c r="K522" s="12"/>
    </row>
    <row r="523" spans="6:11" ht="15.75" customHeight="1" x14ac:dyDescent="0.25">
      <c r="F523" s="12"/>
      <c r="K523" s="12"/>
    </row>
    <row r="524" spans="6:11" ht="15.75" customHeight="1" x14ac:dyDescent="0.25">
      <c r="F524" s="12"/>
      <c r="K524" s="12"/>
    </row>
    <row r="525" spans="6:11" ht="15.75" customHeight="1" x14ac:dyDescent="0.25">
      <c r="F525" s="12"/>
      <c r="K525" s="12"/>
    </row>
    <row r="526" spans="6:11" ht="15.75" customHeight="1" x14ac:dyDescent="0.25">
      <c r="F526" s="12"/>
      <c r="K526" s="12"/>
    </row>
    <row r="527" spans="6:11" ht="15.75" customHeight="1" x14ac:dyDescent="0.25">
      <c r="F527" s="12"/>
      <c r="K527" s="12"/>
    </row>
    <row r="528" spans="6:11" ht="15.75" customHeight="1" x14ac:dyDescent="0.25">
      <c r="F528" s="12"/>
      <c r="K528" s="12"/>
    </row>
    <row r="529" spans="6:11" ht="15.75" customHeight="1" x14ac:dyDescent="0.25">
      <c r="F529" s="12"/>
      <c r="K529" s="12"/>
    </row>
    <row r="530" spans="6:11" ht="15.75" customHeight="1" x14ac:dyDescent="0.25">
      <c r="F530" s="12"/>
      <c r="K530" s="12"/>
    </row>
    <row r="531" spans="6:11" ht="15.75" customHeight="1" x14ac:dyDescent="0.25">
      <c r="F531" s="12"/>
      <c r="K531" s="12"/>
    </row>
    <row r="532" spans="6:11" ht="15.75" customHeight="1" x14ac:dyDescent="0.25">
      <c r="F532" s="12"/>
      <c r="K532" s="12"/>
    </row>
    <row r="533" spans="6:11" ht="15.75" customHeight="1" x14ac:dyDescent="0.25">
      <c r="F533" s="12"/>
      <c r="K533" s="12"/>
    </row>
    <row r="534" spans="6:11" ht="15.75" customHeight="1" x14ac:dyDescent="0.25">
      <c r="F534" s="12"/>
      <c r="K534" s="12"/>
    </row>
    <row r="535" spans="6:11" ht="15.75" customHeight="1" x14ac:dyDescent="0.25">
      <c r="F535" s="12"/>
      <c r="K535" s="12"/>
    </row>
    <row r="536" spans="6:11" ht="15.75" customHeight="1" x14ac:dyDescent="0.25">
      <c r="F536" s="12"/>
      <c r="K536" s="12"/>
    </row>
    <row r="537" spans="6:11" ht="15.75" customHeight="1" x14ac:dyDescent="0.25">
      <c r="F537" s="12"/>
      <c r="K537" s="12"/>
    </row>
    <row r="538" spans="6:11" ht="15.75" customHeight="1" x14ac:dyDescent="0.25">
      <c r="F538" s="12"/>
      <c r="K538" s="12"/>
    </row>
    <row r="539" spans="6:11" ht="15.75" customHeight="1" x14ac:dyDescent="0.25">
      <c r="F539" s="12"/>
      <c r="K539" s="12"/>
    </row>
    <row r="540" spans="6:11" ht="15.75" customHeight="1" x14ac:dyDescent="0.25">
      <c r="F540" s="12"/>
      <c r="K540" s="12"/>
    </row>
    <row r="541" spans="6:11" ht="15.75" customHeight="1" x14ac:dyDescent="0.25">
      <c r="F541" s="12"/>
      <c r="K541" s="12"/>
    </row>
    <row r="542" spans="6:11" ht="15.75" customHeight="1" x14ac:dyDescent="0.25">
      <c r="F542" s="12"/>
      <c r="K542" s="12"/>
    </row>
    <row r="543" spans="6:11" ht="15.75" customHeight="1" x14ac:dyDescent="0.25">
      <c r="F543" s="12"/>
      <c r="K543" s="12"/>
    </row>
    <row r="544" spans="6:11" ht="15.75" customHeight="1" x14ac:dyDescent="0.25">
      <c r="F544" s="12"/>
      <c r="K544" s="12"/>
    </row>
    <row r="545" spans="6:11" ht="15.75" customHeight="1" x14ac:dyDescent="0.25">
      <c r="F545" s="12"/>
      <c r="K545" s="12"/>
    </row>
    <row r="546" spans="6:11" ht="15.75" customHeight="1" x14ac:dyDescent="0.25">
      <c r="F546" s="12"/>
      <c r="K546" s="12"/>
    </row>
    <row r="547" spans="6:11" ht="15.75" customHeight="1" x14ac:dyDescent="0.25">
      <c r="F547" s="12"/>
      <c r="K547" s="12"/>
    </row>
    <row r="548" spans="6:11" ht="15.75" customHeight="1" x14ac:dyDescent="0.25">
      <c r="F548" s="12"/>
      <c r="K548" s="12"/>
    </row>
    <row r="549" spans="6:11" ht="15.75" customHeight="1" x14ac:dyDescent="0.25">
      <c r="F549" s="12"/>
      <c r="K549" s="12"/>
    </row>
    <row r="550" spans="6:11" ht="15.75" customHeight="1" x14ac:dyDescent="0.25">
      <c r="F550" s="12"/>
      <c r="K550" s="12"/>
    </row>
    <row r="551" spans="6:11" ht="15.75" customHeight="1" x14ac:dyDescent="0.25">
      <c r="F551" s="12"/>
      <c r="K551" s="12"/>
    </row>
    <row r="552" spans="6:11" ht="15.75" customHeight="1" x14ac:dyDescent="0.25">
      <c r="F552" s="12"/>
      <c r="K552" s="12"/>
    </row>
    <row r="553" spans="6:11" ht="15.75" customHeight="1" x14ac:dyDescent="0.25">
      <c r="F553" s="12"/>
      <c r="K553" s="12"/>
    </row>
    <row r="554" spans="6:11" ht="15.75" customHeight="1" x14ac:dyDescent="0.25">
      <c r="F554" s="12"/>
      <c r="K554" s="12"/>
    </row>
    <row r="555" spans="6:11" ht="15.75" customHeight="1" x14ac:dyDescent="0.25">
      <c r="F555" s="12"/>
      <c r="K555" s="12"/>
    </row>
    <row r="556" spans="6:11" ht="15.75" customHeight="1" x14ac:dyDescent="0.25">
      <c r="F556" s="12"/>
      <c r="K556" s="12"/>
    </row>
    <row r="557" spans="6:11" ht="15.75" customHeight="1" x14ac:dyDescent="0.25">
      <c r="F557" s="12"/>
      <c r="K557" s="12"/>
    </row>
    <row r="558" spans="6:11" ht="15.75" customHeight="1" x14ac:dyDescent="0.25">
      <c r="F558" s="12"/>
      <c r="K558" s="12"/>
    </row>
    <row r="559" spans="6:11" ht="15.75" customHeight="1" x14ac:dyDescent="0.25">
      <c r="F559" s="12"/>
      <c r="K559" s="12"/>
    </row>
    <row r="560" spans="6:11" ht="15.75" customHeight="1" x14ac:dyDescent="0.25">
      <c r="F560" s="12"/>
      <c r="K560" s="12"/>
    </row>
    <row r="561" spans="6:11" ht="15.75" customHeight="1" x14ac:dyDescent="0.25">
      <c r="F561" s="12"/>
      <c r="K561" s="12"/>
    </row>
    <row r="562" spans="6:11" ht="15.75" customHeight="1" x14ac:dyDescent="0.25">
      <c r="F562" s="12"/>
      <c r="K562" s="12"/>
    </row>
    <row r="563" spans="6:11" ht="15.75" customHeight="1" x14ac:dyDescent="0.25">
      <c r="F563" s="12"/>
      <c r="K563" s="12"/>
    </row>
    <row r="564" spans="6:11" ht="15.75" customHeight="1" x14ac:dyDescent="0.25">
      <c r="F564" s="12"/>
      <c r="K564" s="12"/>
    </row>
    <row r="565" spans="6:11" ht="15.75" customHeight="1" x14ac:dyDescent="0.25">
      <c r="F565" s="12"/>
      <c r="K565" s="12"/>
    </row>
    <row r="566" spans="6:11" ht="15.75" customHeight="1" x14ac:dyDescent="0.25">
      <c r="F566" s="12"/>
      <c r="K566" s="12"/>
    </row>
    <row r="567" spans="6:11" ht="15.75" customHeight="1" x14ac:dyDescent="0.25">
      <c r="F567" s="12"/>
      <c r="K567" s="12"/>
    </row>
    <row r="568" spans="6:11" ht="15.75" customHeight="1" x14ac:dyDescent="0.25">
      <c r="F568" s="12"/>
      <c r="K568" s="12"/>
    </row>
    <row r="569" spans="6:11" ht="15.75" customHeight="1" x14ac:dyDescent="0.25">
      <c r="F569" s="12"/>
      <c r="K569" s="12"/>
    </row>
    <row r="570" spans="6:11" ht="15.75" customHeight="1" x14ac:dyDescent="0.25">
      <c r="F570" s="12"/>
      <c r="K570" s="12"/>
    </row>
    <row r="571" spans="6:11" ht="15.75" customHeight="1" x14ac:dyDescent="0.25">
      <c r="F571" s="12"/>
      <c r="K571" s="12"/>
    </row>
    <row r="572" spans="6:11" ht="15.75" customHeight="1" x14ac:dyDescent="0.25">
      <c r="F572" s="12"/>
      <c r="K572" s="12"/>
    </row>
    <row r="573" spans="6:11" ht="15.75" customHeight="1" x14ac:dyDescent="0.25">
      <c r="F573" s="12"/>
      <c r="K573" s="12"/>
    </row>
    <row r="574" spans="6:11" ht="15.75" customHeight="1" x14ac:dyDescent="0.25">
      <c r="F574" s="12"/>
      <c r="K574" s="12"/>
    </row>
    <row r="575" spans="6:11" ht="15.75" customHeight="1" x14ac:dyDescent="0.25">
      <c r="F575" s="12"/>
      <c r="K575" s="12"/>
    </row>
    <row r="576" spans="6:11" ht="15.75" customHeight="1" x14ac:dyDescent="0.25">
      <c r="F576" s="12"/>
      <c r="K576" s="12"/>
    </row>
    <row r="577" spans="6:11" ht="15.75" customHeight="1" x14ac:dyDescent="0.25">
      <c r="F577" s="12"/>
      <c r="K577" s="12"/>
    </row>
    <row r="578" spans="6:11" ht="15.75" customHeight="1" x14ac:dyDescent="0.25">
      <c r="F578" s="12"/>
      <c r="K578" s="12"/>
    </row>
    <row r="579" spans="6:11" ht="15.75" customHeight="1" x14ac:dyDescent="0.25">
      <c r="F579" s="12"/>
      <c r="K579" s="12"/>
    </row>
    <row r="580" spans="6:11" ht="15.75" customHeight="1" x14ac:dyDescent="0.25">
      <c r="F580" s="12"/>
      <c r="K580" s="12"/>
    </row>
    <row r="581" spans="6:11" ht="15.75" customHeight="1" x14ac:dyDescent="0.25">
      <c r="F581" s="12"/>
      <c r="K581" s="12"/>
    </row>
    <row r="582" spans="6:11" ht="15.75" customHeight="1" x14ac:dyDescent="0.25">
      <c r="F582" s="12"/>
      <c r="K582" s="12"/>
    </row>
    <row r="583" spans="6:11" ht="15.75" customHeight="1" x14ac:dyDescent="0.25">
      <c r="F583" s="12"/>
      <c r="K583" s="12"/>
    </row>
    <row r="584" spans="6:11" ht="15.75" customHeight="1" x14ac:dyDescent="0.25">
      <c r="F584" s="12"/>
      <c r="K584" s="12"/>
    </row>
    <row r="585" spans="6:11" ht="15.75" customHeight="1" x14ac:dyDescent="0.25">
      <c r="F585" s="12"/>
      <c r="K585" s="12"/>
    </row>
    <row r="586" spans="6:11" ht="15.75" customHeight="1" x14ac:dyDescent="0.25">
      <c r="F586" s="12"/>
      <c r="K586" s="12"/>
    </row>
    <row r="587" spans="6:11" ht="15.75" customHeight="1" x14ac:dyDescent="0.25">
      <c r="F587" s="12"/>
      <c r="K587" s="12"/>
    </row>
    <row r="588" spans="6:11" ht="15.75" customHeight="1" x14ac:dyDescent="0.25">
      <c r="F588" s="12"/>
      <c r="K588" s="12"/>
    </row>
    <row r="589" spans="6:11" ht="15.75" customHeight="1" x14ac:dyDescent="0.25">
      <c r="F589" s="12"/>
      <c r="K589" s="12"/>
    </row>
    <row r="590" spans="6:11" ht="15.75" customHeight="1" x14ac:dyDescent="0.25">
      <c r="F590" s="12"/>
      <c r="K590" s="12"/>
    </row>
    <row r="591" spans="6:11" ht="15.75" customHeight="1" x14ac:dyDescent="0.25">
      <c r="F591" s="12"/>
      <c r="K591" s="12"/>
    </row>
    <row r="592" spans="6:11" ht="15.75" customHeight="1" x14ac:dyDescent="0.25">
      <c r="F592" s="12"/>
      <c r="K592" s="12"/>
    </row>
    <row r="593" spans="6:11" ht="15.75" customHeight="1" x14ac:dyDescent="0.25">
      <c r="F593" s="12"/>
      <c r="K593" s="12"/>
    </row>
    <row r="594" spans="6:11" ht="15.75" customHeight="1" x14ac:dyDescent="0.25">
      <c r="F594" s="12"/>
      <c r="K594" s="12"/>
    </row>
    <row r="595" spans="6:11" ht="15.75" customHeight="1" x14ac:dyDescent="0.25">
      <c r="F595" s="12"/>
      <c r="K595" s="12"/>
    </row>
    <row r="596" spans="6:11" ht="15.75" customHeight="1" x14ac:dyDescent="0.25">
      <c r="F596" s="12"/>
      <c r="K596" s="12"/>
    </row>
    <row r="597" spans="6:11" ht="15.75" customHeight="1" x14ac:dyDescent="0.25">
      <c r="F597" s="12"/>
      <c r="K597" s="12"/>
    </row>
    <row r="598" spans="6:11" ht="15.75" customHeight="1" x14ac:dyDescent="0.25">
      <c r="F598" s="12"/>
      <c r="K598" s="12"/>
    </row>
    <row r="599" spans="6:11" ht="15.75" customHeight="1" x14ac:dyDescent="0.25">
      <c r="F599" s="12"/>
      <c r="K599" s="12"/>
    </row>
    <row r="600" spans="6:11" ht="15.75" customHeight="1" x14ac:dyDescent="0.25">
      <c r="F600" s="12"/>
      <c r="K600" s="12"/>
    </row>
    <row r="601" spans="6:11" ht="15.75" customHeight="1" x14ac:dyDescent="0.25">
      <c r="F601" s="12"/>
      <c r="K601" s="12"/>
    </row>
    <row r="602" spans="6:11" ht="15.75" customHeight="1" x14ac:dyDescent="0.25">
      <c r="F602" s="12"/>
      <c r="K602" s="12"/>
    </row>
    <row r="603" spans="6:11" ht="15.75" customHeight="1" x14ac:dyDescent="0.25">
      <c r="F603" s="12"/>
      <c r="K603" s="12"/>
    </row>
    <row r="604" spans="6:11" ht="15.75" customHeight="1" x14ac:dyDescent="0.25">
      <c r="F604" s="12"/>
      <c r="K604" s="12"/>
    </row>
    <row r="605" spans="6:11" ht="15.75" customHeight="1" x14ac:dyDescent="0.25">
      <c r="F605" s="12"/>
      <c r="K605" s="12"/>
    </row>
    <row r="606" spans="6:11" ht="15.75" customHeight="1" x14ac:dyDescent="0.25">
      <c r="F606" s="12"/>
      <c r="K606" s="12"/>
    </row>
    <row r="607" spans="6:11" ht="15.75" customHeight="1" x14ac:dyDescent="0.25">
      <c r="F607" s="12"/>
      <c r="K607" s="12"/>
    </row>
    <row r="608" spans="6:11" ht="15.75" customHeight="1" x14ac:dyDescent="0.25">
      <c r="F608" s="12"/>
      <c r="K608" s="12"/>
    </row>
    <row r="609" spans="6:11" ht="15.75" customHeight="1" x14ac:dyDescent="0.25">
      <c r="F609" s="12"/>
      <c r="K609" s="12"/>
    </row>
    <row r="610" spans="6:11" ht="15.75" customHeight="1" x14ac:dyDescent="0.25">
      <c r="F610" s="12"/>
      <c r="K610" s="12"/>
    </row>
    <row r="611" spans="6:11" ht="15.75" customHeight="1" x14ac:dyDescent="0.25">
      <c r="F611" s="12"/>
      <c r="K611" s="12"/>
    </row>
    <row r="612" spans="6:11" ht="15.75" customHeight="1" x14ac:dyDescent="0.25">
      <c r="F612" s="12"/>
      <c r="K612" s="12"/>
    </row>
    <row r="613" spans="6:11" ht="15.75" customHeight="1" x14ac:dyDescent="0.25">
      <c r="F613" s="12"/>
      <c r="K613" s="12"/>
    </row>
    <row r="614" spans="6:11" ht="15.75" customHeight="1" x14ac:dyDescent="0.25">
      <c r="F614" s="12"/>
      <c r="K614" s="12"/>
    </row>
    <row r="615" spans="6:11" ht="15.75" customHeight="1" x14ac:dyDescent="0.25">
      <c r="F615" s="12"/>
      <c r="K615" s="12"/>
    </row>
    <row r="616" spans="6:11" ht="15.75" customHeight="1" x14ac:dyDescent="0.25">
      <c r="F616" s="12"/>
      <c r="K616" s="12"/>
    </row>
    <row r="617" spans="6:11" ht="15.75" customHeight="1" x14ac:dyDescent="0.25">
      <c r="F617" s="12"/>
      <c r="K617" s="12"/>
    </row>
    <row r="618" spans="6:11" ht="15.75" customHeight="1" x14ac:dyDescent="0.25">
      <c r="F618" s="12"/>
      <c r="K618" s="12"/>
    </row>
    <row r="619" spans="6:11" ht="15.75" customHeight="1" x14ac:dyDescent="0.25">
      <c r="F619" s="12"/>
      <c r="K619" s="12"/>
    </row>
    <row r="620" spans="6:11" ht="15.75" customHeight="1" x14ac:dyDescent="0.25">
      <c r="F620" s="12"/>
      <c r="K620" s="12"/>
    </row>
    <row r="621" spans="6:11" ht="15.75" customHeight="1" x14ac:dyDescent="0.25">
      <c r="F621" s="12"/>
      <c r="K621" s="12"/>
    </row>
    <row r="622" spans="6:11" ht="15.75" customHeight="1" x14ac:dyDescent="0.25">
      <c r="F622" s="12"/>
      <c r="K622" s="12"/>
    </row>
    <row r="623" spans="6:11" ht="15.75" customHeight="1" x14ac:dyDescent="0.25">
      <c r="F623" s="12"/>
      <c r="K623" s="12"/>
    </row>
    <row r="624" spans="6:11" ht="15.75" customHeight="1" x14ac:dyDescent="0.25">
      <c r="F624" s="12"/>
      <c r="K624" s="12"/>
    </row>
    <row r="625" spans="6:11" ht="15.75" customHeight="1" x14ac:dyDescent="0.25">
      <c r="F625" s="12"/>
      <c r="K625" s="12"/>
    </row>
    <row r="626" spans="6:11" ht="15.75" customHeight="1" x14ac:dyDescent="0.25">
      <c r="F626" s="12"/>
      <c r="K626" s="12"/>
    </row>
    <row r="627" spans="6:11" ht="15.75" customHeight="1" x14ac:dyDescent="0.25">
      <c r="F627" s="12"/>
      <c r="K627" s="12"/>
    </row>
    <row r="628" spans="6:11" ht="15.75" customHeight="1" x14ac:dyDescent="0.25">
      <c r="F628" s="12"/>
      <c r="K628" s="12"/>
    </row>
    <row r="629" spans="6:11" ht="15.75" customHeight="1" x14ac:dyDescent="0.25">
      <c r="F629" s="12"/>
      <c r="K629" s="12"/>
    </row>
    <row r="630" spans="6:11" ht="15.75" customHeight="1" x14ac:dyDescent="0.25">
      <c r="F630" s="12"/>
      <c r="K630" s="12"/>
    </row>
    <row r="631" spans="6:11" ht="15.75" customHeight="1" x14ac:dyDescent="0.25">
      <c r="F631" s="12"/>
      <c r="K631" s="12"/>
    </row>
    <row r="632" spans="6:11" ht="15.75" customHeight="1" x14ac:dyDescent="0.25">
      <c r="F632" s="12"/>
      <c r="K632" s="12"/>
    </row>
    <row r="633" spans="6:11" ht="15.75" customHeight="1" x14ac:dyDescent="0.25">
      <c r="F633" s="12"/>
      <c r="K633" s="12"/>
    </row>
    <row r="634" spans="6:11" ht="15.75" customHeight="1" x14ac:dyDescent="0.25">
      <c r="F634" s="12"/>
      <c r="K634" s="12"/>
    </row>
    <row r="635" spans="6:11" ht="15.75" customHeight="1" x14ac:dyDescent="0.25">
      <c r="F635" s="12"/>
      <c r="K635" s="12"/>
    </row>
    <row r="636" spans="6:11" ht="15.75" customHeight="1" x14ac:dyDescent="0.25">
      <c r="F636" s="12"/>
      <c r="K636" s="12"/>
    </row>
    <row r="637" spans="6:11" ht="15.75" customHeight="1" x14ac:dyDescent="0.25">
      <c r="F637" s="12"/>
      <c r="K637" s="12"/>
    </row>
    <row r="638" spans="6:11" ht="15.75" customHeight="1" x14ac:dyDescent="0.25">
      <c r="F638" s="12"/>
      <c r="K638" s="12"/>
    </row>
    <row r="639" spans="6:11" ht="15.75" customHeight="1" x14ac:dyDescent="0.25">
      <c r="F639" s="12"/>
      <c r="K639" s="12"/>
    </row>
    <row r="640" spans="6:11" ht="15.75" customHeight="1" x14ac:dyDescent="0.25">
      <c r="F640" s="12"/>
      <c r="K640" s="12"/>
    </row>
    <row r="641" spans="6:11" ht="15.75" customHeight="1" x14ac:dyDescent="0.25">
      <c r="F641" s="12"/>
      <c r="K641" s="12"/>
    </row>
    <row r="642" spans="6:11" ht="15.75" customHeight="1" x14ac:dyDescent="0.25">
      <c r="F642" s="12"/>
      <c r="K642" s="12"/>
    </row>
    <row r="643" spans="6:11" ht="15.75" customHeight="1" x14ac:dyDescent="0.25">
      <c r="F643" s="12"/>
      <c r="K643" s="12"/>
    </row>
    <row r="644" spans="6:11" ht="15.75" customHeight="1" x14ac:dyDescent="0.25">
      <c r="F644" s="12"/>
      <c r="K644" s="12"/>
    </row>
    <row r="645" spans="6:11" ht="15.75" customHeight="1" x14ac:dyDescent="0.25">
      <c r="F645" s="12"/>
      <c r="K645" s="12"/>
    </row>
    <row r="646" spans="6:11" ht="15.75" customHeight="1" x14ac:dyDescent="0.25">
      <c r="F646" s="12"/>
      <c r="K646" s="12"/>
    </row>
    <row r="647" spans="6:11" ht="15.75" customHeight="1" x14ac:dyDescent="0.25">
      <c r="F647" s="12"/>
      <c r="K647" s="12"/>
    </row>
    <row r="648" spans="6:11" ht="15.75" customHeight="1" x14ac:dyDescent="0.25">
      <c r="F648" s="12"/>
      <c r="K648" s="12"/>
    </row>
    <row r="649" spans="6:11" ht="15.75" customHeight="1" x14ac:dyDescent="0.25">
      <c r="F649" s="12"/>
      <c r="K649" s="12"/>
    </row>
    <row r="650" spans="6:11" ht="15.75" customHeight="1" x14ac:dyDescent="0.25">
      <c r="F650" s="12"/>
      <c r="K650" s="12"/>
    </row>
    <row r="651" spans="6:11" ht="15.75" customHeight="1" x14ac:dyDescent="0.25">
      <c r="F651" s="12"/>
      <c r="K651" s="12"/>
    </row>
    <row r="652" spans="6:11" ht="15.75" customHeight="1" x14ac:dyDescent="0.25">
      <c r="F652" s="12"/>
      <c r="K652" s="12"/>
    </row>
    <row r="653" spans="6:11" ht="15.75" customHeight="1" x14ac:dyDescent="0.25">
      <c r="F653" s="12"/>
      <c r="K653" s="12"/>
    </row>
    <row r="654" spans="6:11" ht="15.75" customHeight="1" x14ac:dyDescent="0.25">
      <c r="F654" s="12"/>
      <c r="K654" s="12"/>
    </row>
    <row r="655" spans="6:11" ht="15.75" customHeight="1" x14ac:dyDescent="0.25">
      <c r="F655" s="12"/>
      <c r="K655" s="12"/>
    </row>
    <row r="656" spans="6:11" ht="15.75" customHeight="1" x14ac:dyDescent="0.25">
      <c r="F656" s="12"/>
      <c r="K656" s="12"/>
    </row>
    <row r="657" spans="6:11" ht="15.75" customHeight="1" x14ac:dyDescent="0.25">
      <c r="F657" s="12"/>
      <c r="K657" s="12"/>
    </row>
    <row r="658" spans="6:11" ht="15.75" customHeight="1" x14ac:dyDescent="0.25">
      <c r="F658" s="12"/>
      <c r="K658" s="12"/>
    </row>
    <row r="659" spans="6:11" ht="15.75" customHeight="1" x14ac:dyDescent="0.25">
      <c r="F659" s="12"/>
      <c r="K659" s="12"/>
    </row>
    <row r="660" spans="6:11" ht="15.75" customHeight="1" x14ac:dyDescent="0.25">
      <c r="F660" s="12"/>
      <c r="K660" s="12"/>
    </row>
    <row r="661" spans="6:11" ht="15.75" customHeight="1" x14ac:dyDescent="0.25">
      <c r="F661" s="12"/>
      <c r="K661" s="12"/>
    </row>
    <row r="662" spans="6:11" ht="15.75" customHeight="1" x14ac:dyDescent="0.25">
      <c r="F662" s="12"/>
      <c r="K662" s="12"/>
    </row>
    <row r="663" spans="6:11" ht="15.75" customHeight="1" x14ac:dyDescent="0.25">
      <c r="F663" s="12"/>
      <c r="K663" s="12"/>
    </row>
    <row r="664" spans="6:11" ht="15.75" customHeight="1" x14ac:dyDescent="0.25">
      <c r="F664" s="12"/>
      <c r="K664" s="12"/>
    </row>
    <row r="665" spans="6:11" ht="15.75" customHeight="1" x14ac:dyDescent="0.25">
      <c r="F665" s="12"/>
      <c r="K665" s="12"/>
    </row>
    <row r="666" spans="6:11" ht="15.75" customHeight="1" x14ac:dyDescent="0.25">
      <c r="F666" s="12"/>
      <c r="K666" s="12"/>
    </row>
    <row r="667" spans="6:11" ht="15.75" customHeight="1" x14ac:dyDescent="0.25">
      <c r="F667" s="12"/>
      <c r="K667" s="12"/>
    </row>
    <row r="668" spans="6:11" ht="15.75" customHeight="1" x14ac:dyDescent="0.25">
      <c r="F668" s="12"/>
      <c r="K668" s="12"/>
    </row>
    <row r="669" spans="6:11" ht="15.75" customHeight="1" x14ac:dyDescent="0.25">
      <c r="F669" s="12"/>
      <c r="K669" s="12"/>
    </row>
    <row r="670" spans="6:11" ht="15.75" customHeight="1" x14ac:dyDescent="0.25">
      <c r="F670" s="12"/>
      <c r="K670" s="12"/>
    </row>
    <row r="671" spans="6:11" ht="15.75" customHeight="1" x14ac:dyDescent="0.25">
      <c r="F671" s="12"/>
      <c r="K671" s="12"/>
    </row>
    <row r="672" spans="6:11" ht="15.75" customHeight="1" x14ac:dyDescent="0.25">
      <c r="F672" s="12"/>
      <c r="K672" s="12"/>
    </row>
    <row r="673" spans="6:11" ht="15.75" customHeight="1" x14ac:dyDescent="0.25">
      <c r="F673" s="12"/>
      <c r="K673" s="12"/>
    </row>
    <row r="674" spans="6:11" ht="15.75" customHeight="1" x14ac:dyDescent="0.25">
      <c r="F674" s="12"/>
      <c r="K674" s="12"/>
    </row>
    <row r="675" spans="6:11" ht="15.75" customHeight="1" x14ac:dyDescent="0.25">
      <c r="F675" s="12"/>
      <c r="K675" s="12"/>
    </row>
    <row r="676" spans="6:11" ht="15.75" customHeight="1" x14ac:dyDescent="0.25">
      <c r="F676" s="12"/>
      <c r="K676" s="12"/>
    </row>
    <row r="677" spans="6:11" ht="15.75" customHeight="1" x14ac:dyDescent="0.25">
      <c r="F677" s="12"/>
      <c r="K677" s="12"/>
    </row>
    <row r="678" spans="6:11" ht="15.75" customHeight="1" x14ac:dyDescent="0.25">
      <c r="F678" s="12"/>
      <c r="K678" s="12"/>
    </row>
    <row r="679" spans="6:11" ht="15.75" customHeight="1" x14ac:dyDescent="0.25">
      <c r="F679" s="12"/>
      <c r="K679" s="12"/>
    </row>
    <row r="680" spans="6:11" ht="15.75" customHeight="1" x14ac:dyDescent="0.25">
      <c r="F680" s="12"/>
      <c r="K680" s="12"/>
    </row>
    <row r="681" spans="6:11" ht="15.75" customHeight="1" x14ac:dyDescent="0.25">
      <c r="F681" s="12"/>
      <c r="K681" s="12"/>
    </row>
    <row r="682" spans="6:11" ht="15.75" customHeight="1" x14ac:dyDescent="0.25">
      <c r="F682" s="12"/>
      <c r="K682" s="12"/>
    </row>
    <row r="683" spans="6:11" ht="15.75" customHeight="1" x14ac:dyDescent="0.25">
      <c r="F683" s="12"/>
      <c r="K683" s="12"/>
    </row>
    <row r="684" spans="6:11" ht="15.75" customHeight="1" x14ac:dyDescent="0.25">
      <c r="F684" s="12"/>
      <c r="K684" s="12"/>
    </row>
    <row r="685" spans="6:11" ht="15.75" customHeight="1" x14ac:dyDescent="0.25">
      <c r="F685" s="12"/>
      <c r="K685" s="12"/>
    </row>
    <row r="686" spans="6:11" ht="15.75" customHeight="1" x14ac:dyDescent="0.25">
      <c r="F686" s="12"/>
      <c r="K686" s="12"/>
    </row>
    <row r="687" spans="6:11" ht="15.75" customHeight="1" x14ac:dyDescent="0.25">
      <c r="F687" s="12"/>
      <c r="K687" s="12"/>
    </row>
    <row r="688" spans="6:11" ht="15.75" customHeight="1" x14ac:dyDescent="0.25">
      <c r="F688" s="12"/>
      <c r="K688" s="12"/>
    </row>
    <row r="689" spans="6:11" ht="15.75" customHeight="1" x14ac:dyDescent="0.25">
      <c r="F689" s="12"/>
      <c r="K689" s="12"/>
    </row>
    <row r="690" spans="6:11" ht="15.75" customHeight="1" x14ac:dyDescent="0.25">
      <c r="F690" s="12"/>
      <c r="K690" s="12"/>
    </row>
    <row r="691" spans="6:11" ht="15.75" customHeight="1" x14ac:dyDescent="0.25">
      <c r="F691" s="12"/>
      <c r="K691" s="12"/>
    </row>
    <row r="692" spans="6:11" ht="15.75" customHeight="1" x14ac:dyDescent="0.25">
      <c r="F692" s="12"/>
      <c r="K692" s="12"/>
    </row>
    <row r="693" spans="6:11" ht="15.75" customHeight="1" x14ac:dyDescent="0.25">
      <c r="F693" s="12"/>
      <c r="K693" s="12"/>
    </row>
    <row r="694" spans="6:11" ht="15.75" customHeight="1" x14ac:dyDescent="0.25">
      <c r="F694" s="12"/>
      <c r="K694" s="12"/>
    </row>
    <row r="695" spans="6:11" ht="15.75" customHeight="1" x14ac:dyDescent="0.25">
      <c r="F695" s="12"/>
      <c r="K695" s="12"/>
    </row>
    <row r="696" spans="6:11" ht="15.75" customHeight="1" x14ac:dyDescent="0.25">
      <c r="F696" s="12"/>
      <c r="K696" s="12"/>
    </row>
    <row r="697" spans="6:11" ht="15.75" customHeight="1" x14ac:dyDescent="0.25">
      <c r="F697" s="12"/>
      <c r="K697" s="12"/>
    </row>
    <row r="698" spans="6:11" ht="15.75" customHeight="1" x14ac:dyDescent="0.25">
      <c r="F698" s="12"/>
      <c r="K698" s="12"/>
    </row>
    <row r="699" spans="6:11" ht="15.75" customHeight="1" x14ac:dyDescent="0.25">
      <c r="F699" s="12"/>
      <c r="K699" s="12"/>
    </row>
    <row r="700" spans="6:11" ht="15.75" customHeight="1" x14ac:dyDescent="0.25">
      <c r="F700" s="12"/>
      <c r="K700" s="12"/>
    </row>
    <row r="701" spans="6:11" ht="15.75" customHeight="1" x14ac:dyDescent="0.25">
      <c r="F701" s="12"/>
      <c r="K701" s="12"/>
    </row>
    <row r="702" spans="6:11" ht="15.75" customHeight="1" x14ac:dyDescent="0.25">
      <c r="F702" s="12"/>
      <c r="K702" s="12"/>
    </row>
    <row r="703" spans="6:11" ht="15.75" customHeight="1" x14ac:dyDescent="0.25">
      <c r="F703" s="12"/>
      <c r="K703" s="12"/>
    </row>
    <row r="704" spans="6:11" ht="15.75" customHeight="1" x14ac:dyDescent="0.25">
      <c r="F704" s="12"/>
      <c r="K704" s="12"/>
    </row>
    <row r="705" spans="6:11" ht="15.75" customHeight="1" x14ac:dyDescent="0.25">
      <c r="F705" s="12"/>
      <c r="K705" s="12"/>
    </row>
    <row r="706" spans="6:11" ht="15.75" customHeight="1" x14ac:dyDescent="0.25">
      <c r="F706" s="12"/>
      <c r="K706" s="12"/>
    </row>
    <row r="707" spans="6:11" ht="15.75" customHeight="1" x14ac:dyDescent="0.25">
      <c r="F707" s="12"/>
      <c r="K707" s="12"/>
    </row>
    <row r="708" spans="6:11" ht="15.75" customHeight="1" x14ac:dyDescent="0.25">
      <c r="F708" s="12"/>
      <c r="K708" s="12"/>
    </row>
    <row r="709" spans="6:11" ht="15.75" customHeight="1" x14ac:dyDescent="0.25">
      <c r="F709" s="12"/>
      <c r="K709" s="12"/>
    </row>
    <row r="710" spans="6:11" ht="15.75" customHeight="1" x14ac:dyDescent="0.25">
      <c r="F710" s="12"/>
      <c r="K710" s="12"/>
    </row>
    <row r="711" spans="6:11" ht="15.75" customHeight="1" x14ac:dyDescent="0.25">
      <c r="F711" s="12"/>
      <c r="K711" s="12"/>
    </row>
    <row r="712" spans="6:11" ht="15.75" customHeight="1" x14ac:dyDescent="0.25">
      <c r="F712" s="12"/>
      <c r="K712" s="12"/>
    </row>
    <row r="713" spans="6:11" ht="15.75" customHeight="1" x14ac:dyDescent="0.25">
      <c r="F713" s="12"/>
      <c r="K713" s="12"/>
    </row>
    <row r="714" spans="6:11" ht="15.75" customHeight="1" x14ac:dyDescent="0.25">
      <c r="F714" s="12"/>
      <c r="K714" s="12"/>
    </row>
    <row r="715" spans="6:11" ht="15.75" customHeight="1" x14ac:dyDescent="0.25">
      <c r="F715" s="12"/>
      <c r="K715" s="12"/>
    </row>
    <row r="716" spans="6:11" ht="15.75" customHeight="1" x14ac:dyDescent="0.25">
      <c r="F716" s="12"/>
      <c r="K716" s="12"/>
    </row>
    <row r="717" spans="6:11" ht="15.75" customHeight="1" x14ac:dyDescent="0.25">
      <c r="F717" s="12"/>
      <c r="K717" s="12"/>
    </row>
    <row r="718" spans="6:11" ht="15.75" customHeight="1" x14ac:dyDescent="0.25">
      <c r="F718" s="12"/>
      <c r="K718" s="12"/>
    </row>
    <row r="719" spans="6:11" ht="15.75" customHeight="1" x14ac:dyDescent="0.25">
      <c r="F719" s="12"/>
      <c r="K719" s="12"/>
    </row>
    <row r="720" spans="6:11" ht="15.75" customHeight="1" x14ac:dyDescent="0.25">
      <c r="F720" s="12"/>
      <c r="K720" s="12"/>
    </row>
    <row r="721" spans="6:11" ht="15.75" customHeight="1" x14ac:dyDescent="0.25">
      <c r="F721" s="12"/>
      <c r="K721" s="12"/>
    </row>
    <row r="722" spans="6:11" ht="15.75" customHeight="1" x14ac:dyDescent="0.25">
      <c r="F722" s="12"/>
      <c r="K722" s="12"/>
    </row>
    <row r="723" spans="6:11" ht="15.75" customHeight="1" x14ac:dyDescent="0.25">
      <c r="F723" s="12"/>
      <c r="K723" s="12"/>
    </row>
    <row r="724" spans="6:11" ht="15.75" customHeight="1" x14ac:dyDescent="0.25">
      <c r="F724" s="12"/>
      <c r="K724" s="12"/>
    </row>
    <row r="725" spans="6:11" ht="15.75" customHeight="1" x14ac:dyDescent="0.25">
      <c r="F725" s="12"/>
      <c r="K725" s="12"/>
    </row>
    <row r="726" spans="6:11" ht="15.75" customHeight="1" x14ac:dyDescent="0.25">
      <c r="F726" s="12"/>
      <c r="K726" s="12"/>
    </row>
    <row r="727" spans="6:11" ht="15.75" customHeight="1" x14ac:dyDescent="0.25">
      <c r="F727" s="12"/>
      <c r="K727" s="12"/>
    </row>
    <row r="728" spans="6:11" ht="15.75" customHeight="1" x14ac:dyDescent="0.25">
      <c r="F728" s="12"/>
      <c r="K728" s="12"/>
    </row>
    <row r="729" spans="6:11" ht="15.75" customHeight="1" x14ac:dyDescent="0.25">
      <c r="F729" s="12"/>
      <c r="K729" s="12"/>
    </row>
    <row r="730" spans="6:11" ht="15.75" customHeight="1" x14ac:dyDescent="0.25">
      <c r="F730" s="12"/>
      <c r="K730" s="12"/>
    </row>
    <row r="731" spans="6:11" ht="15.75" customHeight="1" x14ac:dyDescent="0.25">
      <c r="F731" s="12"/>
      <c r="K731" s="12"/>
    </row>
    <row r="732" spans="6:11" ht="15.75" customHeight="1" x14ac:dyDescent="0.25">
      <c r="F732" s="12"/>
      <c r="K732" s="12"/>
    </row>
    <row r="733" spans="6:11" ht="15.75" customHeight="1" x14ac:dyDescent="0.25">
      <c r="F733" s="12"/>
      <c r="K733" s="12"/>
    </row>
    <row r="734" spans="6:11" ht="15.75" customHeight="1" x14ac:dyDescent="0.25">
      <c r="F734" s="12"/>
      <c r="K734" s="12"/>
    </row>
    <row r="735" spans="6:11" ht="15.75" customHeight="1" x14ac:dyDescent="0.25">
      <c r="F735" s="12"/>
      <c r="K735" s="12"/>
    </row>
    <row r="736" spans="6:11" ht="15.75" customHeight="1" x14ac:dyDescent="0.25">
      <c r="F736" s="12"/>
      <c r="K736" s="12"/>
    </row>
    <row r="737" spans="6:11" ht="15.75" customHeight="1" x14ac:dyDescent="0.25">
      <c r="F737" s="12"/>
      <c r="K737" s="12"/>
    </row>
    <row r="738" spans="6:11" ht="15.75" customHeight="1" x14ac:dyDescent="0.25">
      <c r="F738" s="12"/>
      <c r="K738" s="12"/>
    </row>
    <row r="739" spans="6:11" ht="15.75" customHeight="1" x14ac:dyDescent="0.25">
      <c r="F739" s="12"/>
      <c r="K739" s="12"/>
    </row>
    <row r="740" spans="6:11" ht="15.75" customHeight="1" x14ac:dyDescent="0.25">
      <c r="F740" s="12"/>
      <c r="K740" s="12"/>
    </row>
    <row r="741" spans="6:11" ht="15.75" customHeight="1" x14ac:dyDescent="0.25">
      <c r="F741" s="12"/>
      <c r="K741" s="12"/>
    </row>
    <row r="742" spans="6:11" ht="15.75" customHeight="1" x14ac:dyDescent="0.25">
      <c r="F742" s="12"/>
      <c r="K742" s="12"/>
    </row>
    <row r="743" spans="6:11" ht="15.75" customHeight="1" x14ac:dyDescent="0.25">
      <c r="F743" s="12"/>
      <c r="K743" s="12"/>
    </row>
    <row r="744" spans="6:11" ht="15.75" customHeight="1" x14ac:dyDescent="0.25">
      <c r="F744" s="12"/>
      <c r="K744" s="12"/>
    </row>
    <row r="745" spans="6:11" ht="15.75" customHeight="1" x14ac:dyDescent="0.25">
      <c r="F745" s="12"/>
      <c r="K745" s="12"/>
    </row>
    <row r="746" spans="6:11" ht="15.75" customHeight="1" x14ac:dyDescent="0.25">
      <c r="F746" s="12"/>
      <c r="K746" s="12"/>
    </row>
    <row r="747" spans="6:11" ht="15.75" customHeight="1" x14ac:dyDescent="0.25">
      <c r="F747" s="12"/>
      <c r="K747" s="12"/>
    </row>
    <row r="748" spans="6:11" ht="15.75" customHeight="1" x14ac:dyDescent="0.25">
      <c r="F748" s="12"/>
      <c r="K748" s="12"/>
    </row>
    <row r="749" spans="6:11" ht="15.75" customHeight="1" x14ac:dyDescent="0.25">
      <c r="F749" s="12"/>
      <c r="K749" s="12"/>
    </row>
    <row r="750" spans="6:11" ht="15.75" customHeight="1" x14ac:dyDescent="0.25">
      <c r="F750" s="12"/>
      <c r="K750" s="12"/>
    </row>
    <row r="751" spans="6:11" ht="15.75" customHeight="1" x14ac:dyDescent="0.25">
      <c r="F751" s="12"/>
      <c r="K751" s="12"/>
    </row>
    <row r="752" spans="6:11" ht="15.75" customHeight="1" x14ac:dyDescent="0.25">
      <c r="F752" s="12"/>
      <c r="K752" s="12"/>
    </row>
    <row r="753" spans="6:11" ht="15.75" customHeight="1" x14ac:dyDescent="0.25">
      <c r="F753" s="12"/>
      <c r="K753" s="12"/>
    </row>
    <row r="754" spans="6:11" ht="15.75" customHeight="1" x14ac:dyDescent="0.25">
      <c r="F754" s="12"/>
      <c r="K754" s="12"/>
    </row>
    <row r="755" spans="6:11" ht="15.75" customHeight="1" x14ac:dyDescent="0.25">
      <c r="F755" s="12"/>
      <c r="K755" s="12"/>
    </row>
    <row r="756" spans="6:11" ht="15.75" customHeight="1" x14ac:dyDescent="0.25">
      <c r="F756" s="12"/>
      <c r="K756" s="12"/>
    </row>
    <row r="757" spans="6:11" ht="15.75" customHeight="1" x14ac:dyDescent="0.25">
      <c r="F757" s="12"/>
      <c r="K757" s="12"/>
    </row>
    <row r="758" spans="6:11" ht="15.75" customHeight="1" x14ac:dyDescent="0.25">
      <c r="F758" s="12"/>
      <c r="K758" s="12"/>
    </row>
    <row r="759" spans="6:11" ht="15.75" customHeight="1" x14ac:dyDescent="0.25">
      <c r="F759" s="12"/>
      <c r="K759" s="12"/>
    </row>
    <row r="760" spans="6:11" ht="15.75" customHeight="1" x14ac:dyDescent="0.25">
      <c r="F760" s="12"/>
      <c r="K760" s="12"/>
    </row>
    <row r="761" spans="6:11" ht="15.75" customHeight="1" x14ac:dyDescent="0.25">
      <c r="F761" s="12"/>
      <c r="K761" s="12"/>
    </row>
    <row r="762" spans="6:11" ht="15.75" customHeight="1" x14ac:dyDescent="0.25">
      <c r="F762" s="12"/>
      <c r="K762" s="12"/>
    </row>
    <row r="763" spans="6:11" ht="15.75" customHeight="1" x14ac:dyDescent="0.25">
      <c r="F763" s="12"/>
      <c r="K763" s="12"/>
    </row>
    <row r="764" spans="6:11" ht="15.75" customHeight="1" x14ac:dyDescent="0.25">
      <c r="F764" s="12"/>
      <c r="K764" s="12"/>
    </row>
    <row r="765" spans="6:11" ht="15.75" customHeight="1" x14ac:dyDescent="0.25">
      <c r="F765" s="12"/>
      <c r="K765" s="12"/>
    </row>
    <row r="766" spans="6:11" ht="15.75" customHeight="1" x14ac:dyDescent="0.25">
      <c r="F766" s="12"/>
      <c r="K766" s="12"/>
    </row>
    <row r="767" spans="6:11" ht="15.75" customHeight="1" x14ac:dyDescent="0.25">
      <c r="F767" s="12"/>
      <c r="K767" s="12"/>
    </row>
    <row r="768" spans="6:11" ht="15.75" customHeight="1" x14ac:dyDescent="0.25">
      <c r="F768" s="12"/>
      <c r="K768" s="12"/>
    </row>
    <row r="769" spans="6:11" ht="15.75" customHeight="1" x14ac:dyDescent="0.25">
      <c r="F769" s="12"/>
      <c r="K769" s="12"/>
    </row>
    <row r="770" spans="6:11" ht="15.75" customHeight="1" x14ac:dyDescent="0.25">
      <c r="F770" s="12"/>
      <c r="K770" s="12"/>
    </row>
    <row r="771" spans="6:11" ht="15.75" customHeight="1" x14ac:dyDescent="0.25">
      <c r="F771" s="12"/>
      <c r="K771" s="12"/>
    </row>
    <row r="772" spans="6:11" ht="15.75" customHeight="1" x14ac:dyDescent="0.25">
      <c r="F772" s="12"/>
      <c r="K772" s="12"/>
    </row>
    <row r="773" spans="6:11" ht="15.75" customHeight="1" x14ac:dyDescent="0.25">
      <c r="F773" s="12"/>
      <c r="K773" s="12"/>
    </row>
    <row r="774" spans="6:11" ht="15.75" customHeight="1" x14ac:dyDescent="0.25">
      <c r="F774" s="12"/>
      <c r="K774" s="12"/>
    </row>
    <row r="775" spans="6:11" ht="15.75" customHeight="1" x14ac:dyDescent="0.25">
      <c r="F775" s="12"/>
      <c r="K775" s="12"/>
    </row>
    <row r="776" spans="6:11" ht="15.75" customHeight="1" x14ac:dyDescent="0.25">
      <c r="F776" s="12"/>
      <c r="K776" s="12"/>
    </row>
    <row r="777" spans="6:11" ht="15.75" customHeight="1" x14ac:dyDescent="0.25">
      <c r="F777" s="12"/>
      <c r="K777" s="12"/>
    </row>
    <row r="778" spans="6:11" ht="15.75" customHeight="1" x14ac:dyDescent="0.25">
      <c r="F778" s="12"/>
      <c r="K778" s="12"/>
    </row>
    <row r="779" spans="6:11" ht="15.75" customHeight="1" x14ac:dyDescent="0.25">
      <c r="F779" s="12"/>
      <c r="K779" s="12"/>
    </row>
    <row r="780" spans="6:11" ht="15.75" customHeight="1" x14ac:dyDescent="0.25">
      <c r="F780" s="12"/>
      <c r="K780" s="12"/>
    </row>
    <row r="781" spans="6:11" ht="15.75" customHeight="1" x14ac:dyDescent="0.25">
      <c r="F781" s="12"/>
      <c r="K781" s="12"/>
    </row>
    <row r="782" spans="6:11" ht="15.75" customHeight="1" x14ac:dyDescent="0.25">
      <c r="F782" s="12"/>
      <c r="K782" s="12"/>
    </row>
    <row r="783" spans="6:11" ht="15.75" customHeight="1" x14ac:dyDescent="0.25">
      <c r="F783" s="12"/>
      <c r="K783" s="12"/>
    </row>
    <row r="784" spans="6:11" ht="15.75" customHeight="1" x14ac:dyDescent="0.25">
      <c r="F784" s="12"/>
      <c r="K784" s="12"/>
    </row>
    <row r="785" spans="6:11" ht="15.75" customHeight="1" x14ac:dyDescent="0.25">
      <c r="F785" s="12"/>
      <c r="K785" s="12"/>
    </row>
    <row r="786" spans="6:11" ht="15.75" customHeight="1" x14ac:dyDescent="0.25">
      <c r="F786" s="12"/>
      <c r="K786" s="12"/>
    </row>
    <row r="787" spans="6:11" ht="15.75" customHeight="1" x14ac:dyDescent="0.25">
      <c r="F787" s="12"/>
      <c r="K787" s="12"/>
    </row>
    <row r="788" spans="6:11" ht="15.75" customHeight="1" x14ac:dyDescent="0.25">
      <c r="F788" s="12"/>
      <c r="K788" s="12"/>
    </row>
    <row r="789" spans="6:11" ht="15.75" customHeight="1" x14ac:dyDescent="0.25">
      <c r="F789" s="12"/>
      <c r="K789" s="12"/>
    </row>
    <row r="790" spans="6:11" ht="15.75" customHeight="1" x14ac:dyDescent="0.25">
      <c r="F790" s="12"/>
      <c r="K790" s="12"/>
    </row>
    <row r="791" spans="6:11" ht="15.75" customHeight="1" x14ac:dyDescent="0.25">
      <c r="F791" s="12"/>
      <c r="K791" s="12"/>
    </row>
    <row r="792" spans="6:11" ht="15.75" customHeight="1" x14ac:dyDescent="0.25">
      <c r="F792" s="12"/>
      <c r="K792" s="12"/>
    </row>
    <row r="793" spans="6:11" ht="15.75" customHeight="1" x14ac:dyDescent="0.25">
      <c r="F793" s="12"/>
      <c r="K793" s="12"/>
    </row>
    <row r="794" spans="6:11" ht="15.75" customHeight="1" x14ac:dyDescent="0.25">
      <c r="F794" s="12"/>
      <c r="K794" s="12"/>
    </row>
    <row r="795" spans="6:11" ht="15.75" customHeight="1" x14ac:dyDescent="0.25">
      <c r="F795" s="12"/>
      <c r="K795" s="12"/>
    </row>
    <row r="796" spans="6:11" ht="15.75" customHeight="1" x14ac:dyDescent="0.25">
      <c r="F796" s="12"/>
      <c r="K796" s="12"/>
    </row>
    <row r="797" spans="6:11" ht="15.75" customHeight="1" x14ac:dyDescent="0.25">
      <c r="F797" s="12"/>
      <c r="K797" s="12"/>
    </row>
    <row r="798" spans="6:11" ht="15.75" customHeight="1" x14ac:dyDescent="0.25">
      <c r="F798" s="12"/>
      <c r="K798" s="12"/>
    </row>
    <row r="799" spans="6:11" ht="15.75" customHeight="1" x14ac:dyDescent="0.25">
      <c r="F799" s="12"/>
      <c r="K799" s="12"/>
    </row>
    <row r="800" spans="6:11" ht="15.75" customHeight="1" x14ac:dyDescent="0.25">
      <c r="F800" s="12"/>
      <c r="K800" s="12"/>
    </row>
    <row r="801" spans="6:11" ht="15.75" customHeight="1" x14ac:dyDescent="0.25">
      <c r="F801" s="12"/>
      <c r="K801" s="12"/>
    </row>
    <row r="802" spans="6:11" ht="15.75" customHeight="1" x14ac:dyDescent="0.25">
      <c r="F802" s="12"/>
      <c r="K802" s="12"/>
    </row>
    <row r="803" spans="6:11" ht="15.75" customHeight="1" x14ac:dyDescent="0.25">
      <c r="F803" s="12"/>
      <c r="K803" s="12"/>
    </row>
    <row r="804" spans="6:11" ht="15.75" customHeight="1" x14ac:dyDescent="0.25">
      <c r="F804" s="12"/>
      <c r="K804" s="12"/>
    </row>
    <row r="805" spans="6:11" ht="15.75" customHeight="1" x14ac:dyDescent="0.25">
      <c r="F805" s="12"/>
      <c r="K805" s="12"/>
    </row>
    <row r="806" spans="6:11" ht="15.75" customHeight="1" x14ac:dyDescent="0.25">
      <c r="F806" s="12"/>
      <c r="K806" s="12"/>
    </row>
    <row r="807" spans="6:11" ht="15.75" customHeight="1" x14ac:dyDescent="0.25">
      <c r="F807" s="12"/>
      <c r="K807" s="12"/>
    </row>
    <row r="808" spans="6:11" ht="15.75" customHeight="1" x14ac:dyDescent="0.25">
      <c r="F808" s="12"/>
      <c r="K808" s="12"/>
    </row>
    <row r="809" spans="6:11" ht="15.75" customHeight="1" x14ac:dyDescent="0.25">
      <c r="F809" s="12"/>
      <c r="K809" s="12"/>
    </row>
    <row r="810" spans="6:11" ht="15.75" customHeight="1" x14ac:dyDescent="0.25">
      <c r="F810" s="12"/>
      <c r="K810" s="12"/>
    </row>
    <row r="811" spans="6:11" ht="15.75" customHeight="1" x14ac:dyDescent="0.25">
      <c r="F811" s="12"/>
      <c r="K811" s="12"/>
    </row>
    <row r="812" spans="6:11" ht="15.75" customHeight="1" x14ac:dyDescent="0.25">
      <c r="F812" s="12"/>
      <c r="K812" s="12"/>
    </row>
    <row r="813" spans="6:11" ht="15.75" customHeight="1" x14ac:dyDescent="0.25">
      <c r="F813" s="12"/>
      <c r="K813" s="12"/>
    </row>
    <row r="814" spans="6:11" ht="15.75" customHeight="1" x14ac:dyDescent="0.25">
      <c r="F814" s="12"/>
      <c r="K814" s="12"/>
    </row>
    <row r="815" spans="6:11" ht="15.75" customHeight="1" x14ac:dyDescent="0.25">
      <c r="F815" s="12"/>
      <c r="K815" s="12"/>
    </row>
    <row r="816" spans="6:11" ht="15.75" customHeight="1" x14ac:dyDescent="0.25">
      <c r="F816" s="12"/>
      <c r="K816" s="12"/>
    </row>
    <row r="817" spans="6:11" ht="15.75" customHeight="1" x14ac:dyDescent="0.25">
      <c r="F817" s="12"/>
      <c r="K817" s="12"/>
    </row>
    <row r="818" spans="6:11" ht="15.75" customHeight="1" x14ac:dyDescent="0.25">
      <c r="F818" s="12"/>
      <c r="K818" s="12"/>
    </row>
    <row r="819" spans="6:11" ht="15.75" customHeight="1" x14ac:dyDescent="0.25">
      <c r="F819" s="12"/>
      <c r="K819" s="12"/>
    </row>
    <row r="820" spans="6:11" ht="15.75" customHeight="1" x14ac:dyDescent="0.25">
      <c r="F820" s="12"/>
      <c r="K820" s="12"/>
    </row>
    <row r="821" spans="6:11" ht="15.75" customHeight="1" x14ac:dyDescent="0.25">
      <c r="F821" s="12"/>
      <c r="K821" s="12"/>
    </row>
    <row r="822" spans="6:11" ht="15.75" customHeight="1" x14ac:dyDescent="0.25">
      <c r="F822" s="12"/>
      <c r="K822" s="12"/>
    </row>
    <row r="823" spans="6:11" ht="15.75" customHeight="1" x14ac:dyDescent="0.25">
      <c r="F823" s="12"/>
      <c r="K823" s="12"/>
    </row>
    <row r="824" spans="6:11" ht="15.75" customHeight="1" x14ac:dyDescent="0.25">
      <c r="F824" s="12"/>
      <c r="K824" s="12"/>
    </row>
    <row r="825" spans="6:11" ht="15.75" customHeight="1" x14ac:dyDescent="0.25">
      <c r="F825" s="12"/>
      <c r="K825" s="12"/>
    </row>
    <row r="826" spans="6:11" ht="15.75" customHeight="1" x14ac:dyDescent="0.25">
      <c r="F826" s="12"/>
      <c r="K826" s="12"/>
    </row>
    <row r="827" spans="6:11" ht="15.75" customHeight="1" x14ac:dyDescent="0.25">
      <c r="F827" s="12"/>
      <c r="K827" s="12"/>
    </row>
    <row r="828" spans="6:11" ht="15.75" customHeight="1" x14ac:dyDescent="0.25">
      <c r="F828" s="12"/>
      <c r="K828" s="12"/>
    </row>
    <row r="829" spans="6:11" ht="15.75" customHeight="1" x14ac:dyDescent="0.25">
      <c r="F829" s="12"/>
      <c r="K829" s="12"/>
    </row>
    <row r="830" spans="6:11" ht="15.75" customHeight="1" x14ac:dyDescent="0.25">
      <c r="F830" s="12"/>
      <c r="K830" s="12"/>
    </row>
    <row r="831" spans="6:11" ht="15.75" customHeight="1" x14ac:dyDescent="0.25">
      <c r="F831" s="12"/>
      <c r="K831" s="12"/>
    </row>
    <row r="832" spans="6:11" ht="15.75" customHeight="1" x14ac:dyDescent="0.25">
      <c r="F832" s="12"/>
      <c r="K832" s="12"/>
    </row>
    <row r="833" spans="6:11" ht="15.75" customHeight="1" x14ac:dyDescent="0.25">
      <c r="F833" s="12"/>
      <c r="K833" s="12"/>
    </row>
    <row r="834" spans="6:11" ht="15.75" customHeight="1" x14ac:dyDescent="0.25">
      <c r="F834" s="12"/>
      <c r="K834" s="12"/>
    </row>
    <row r="835" spans="6:11" ht="15.75" customHeight="1" x14ac:dyDescent="0.25">
      <c r="F835" s="12"/>
      <c r="K835" s="12"/>
    </row>
    <row r="836" spans="6:11" ht="15.75" customHeight="1" x14ac:dyDescent="0.25">
      <c r="F836" s="12"/>
      <c r="K836" s="12"/>
    </row>
    <row r="837" spans="6:11" ht="15.75" customHeight="1" x14ac:dyDescent="0.25">
      <c r="F837" s="12"/>
      <c r="K837" s="12"/>
    </row>
    <row r="838" spans="6:11" ht="15.75" customHeight="1" x14ac:dyDescent="0.25">
      <c r="F838" s="12"/>
      <c r="K838" s="12"/>
    </row>
    <row r="839" spans="6:11" ht="15.75" customHeight="1" x14ac:dyDescent="0.25">
      <c r="F839" s="12"/>
      <c r="K839" s="12"/>
    </row>
    <row r="840" spans="6:11" ht="15.75" customHeight="1" x14ac:dyDescent="0.25">
      <c r="F840" s="12"/>
      <c r="K840" s="12"/>
    </row>
    <row r="841" spans="6:11" ht="15.75" customHeight="1" x14ac:dyDescent="0.25">
      <c r="F841" s="12"/>
      <c r="K841" s="12"/>
    </row>
    <row r="842" spans="6:11" ht="15.75" customHeight="1" x14ac:dyDescent="0.25">
      <c r="F842" s="12"/>
      <c r="K842" s="12"/>
    </row>
    <row r="843" spans="6:11" ht="15.75" customHeight="1" x14ac:dyDescent="0.25">
      <c r="F843" s="12"/>
      <c r="K843" s="12"/>
    </row>
    <row r="844" spans="6:11" ht="15.75" customHeight="1" x14ac:dyDescent="0.25">
      <c r="F844" s="12"/>
      <c r="K844" s="12"/>
    </row>
    <row r="845" spans="6:11" ht="15.75" customHeight="1" x14ac:dyDescent="0.25">
      <c r="F845" s="12"/>
      <c r="K845" s="12"/>
    </row>
    <row r="846" spans="6:11" ht="15.75" customHeight="1" x14ac:dyDescent="0.25">
      <c r="F846" s="12"/>
      <c r="K846" s="12"/>
    </row>
    <row r="847" spans="6:11" ht="15.75" customHeight="1" x14ac:dyDescent="0.25">
      <c r="F847" s="12"/>
      <c r="K847" s="12"/>
    </row>
    <row r="848" spans="6:11" ht="15.75" customHeight="1" x14ac:dyDescent="0.25">
      <c r="F848" s="12"/>
      <c r="K848" s="12"/>
    </row>
    <row r="849" spans="6:11" ht="15.75" customHeight="1" x14ac:dyDescent="0.25">
      <c r="F849" s="12"/>
      <c r="K849" s="12"/>
    </row>
    <row r="850" spans="6:11" ht="15.75" customHeight="1" x14ac:dyDescent="0.25">
      <c r="F850" s="12"/>
      <c r="K850" s="12"/>
    </row>
    <row r="851" spans="6:11" ht="15.75" customHeight="1" x14ac:dyDescent="0.25">
      <c r="F851" s="12"/>
      <c r="K851" s="12"/>
    </row>
    <row r="852" spans="6:11" ht="15.75" customHeight="1" x14ac:dyDescent="0.25">
      <c r="F852" s="12"/>
      <c r="K852" s="12"/>
    </row>
    <row r="853" spans="6:11" ht="15.75" customHeight="1" x14ac:dyDescent="0.25">
      <c r="F853" s="12"/>
      <c r="K853" s="12"/>
    </row>
    <row r="854" spans="6:11" ht="15.75" customHeight="1" x14ac:dyDescent="0.25">
      <c r="F854" s="12"/>
      <c r="K854" s="12"/>
    </row>
    <row r="855" spans="6:11" ht="15.75" customHeight="1" x14ac:dyDescent="0.25">
      <c r="F855" s="12"/>
      <c r="K855" s="12"/>
    </row>
    <row r="856" spans="6:11" ht="15.75" customHeight="1" x14ac:dyDescent="0.25">
      <c r="F856" s="12"/>
      <c r="K856" s="12"/>
    </row>
    <row r="857" spans="6:11" ht="15.75" customHeight="1" x14ac:dyDescent="0.25">
      <c r="F857" s="12"/>
      <c r="K857" s="12"/>
    </row>
    <row r="858" spans="6:11" ht="15.75" customHeight="1" x14ac:dyDescent="0.25">
      <c r="F858" s="12"/>
      <c r="K858" s="12"/>
    </row>
    <row r="859" spans="6:11" ht="15.75" customHeight="1" x14ac:dyDescent="0.25">
      <c r="F859" s="12"/>
      <c r="K859" s="12"/>
    </row>
    <row r="860" spans="6:11" ht="15.75" customHeight="1" x14ac:dyDescent="0.25">
      <c r="F860" s="12"/>
      <c r="K860" s="12"/>
    </row>
    <row r="861" spans="6:11" ht="15.75" customHeight="1" x14ac:dyDescent="0.25">
      <c r="F861" s="12"/>
      <c r="K861" s="12"/>
    </row>
    <row r="862" spans="6:11" ht="15.75" customHeight="1" x14ac:dyDescent="0.25">
      <c r="F862" s="12"/>
      <c r="K862" s="12"/>
    </row>
    <row r="863" spans="6:11" ht="15.75" customHeight="1" x14ac:dyDescent="0.25">
      <c r="F863" s="12"/>
      <c r="K863" s="12"/>
    </row>
    <row r="864" spans="6:11" ht="15.75" customHeight="1" x14ac:dyDescent="0.25">
      <c r="F864" s="12"/>
      <c r="K864" s="12"/>
    </row>
    <row r="865" spans="6:11" ht="15.75" customHeight="1" x14ac:dyDescent="0.25">
      <c r="F865" s="12"/>
      <c r="K865" s="12"/>
    </row>
    <row r="866" spans="6:11" ht="15.75" customHeight="1" x14ac:dyDescent="0.25">
      <c r="F866" s="12"/>
      <c r="K866" s="12"/>
    </row>
    <row r="867" spans="6:11" ht="15.75" customHeight="1" x14ac:dyDescent="0.25">
      <c r="F867" s="12"/>
      <c r="K867" s="12"/>
    </row>
    <row r="868" spans="6:11" ht="15.75" customHeight="1" x14ac:dyDescent="0.25">
      <c r="F868" s="12"/>
      <c r="K868" s="12"/>
    </row>
    <row r="869" spans="6:11" ht="15.75" customHeight="1" x14ac:dyDescent="0.25">
      <c r="F869" s="12"/>
      <c r="K869" s="12"/>
    </row>
    <row r="870" spans="6:11" ht="15.75" customHeight="1" x14ac:dyDescent="0.25">
      <c r="F870" s="12"/>
      <c r="K870" s="12"/>
    </row>
    <row r="871" spans="6:11" ht="15.75" customHeight="1" x14ac:dyDescent="0.25">
      <c r="F871" s="12"/>
      <c r="K871" s="12"/>
    </row>
    <row r="872" spans="6:11" ht="15.75" customHeight="1" x14ac:dyDescent="0.25">
      <c r="F872" s="12"/>
      <c r="K872" s="12"/>
    </row>
    <row r="873" spans="6:11" ht="15.75" customHeight="1" x14ac:dyDescent="0.25">
      <c r="F873" s="12"/>
      <c r="K873" s="12"/>
    </row>
    <row r="874" spans="6:11" ht="15.75" customHeight="1" x14ac:dyDescent="0.25">
      <c r="F874" s="12"/>
      <c r="K874" s="12"/>
    </row>
    <row r="875" spans="6:11" ht="15.75" customHeight="1" x14ac:dyDescent="0.25">
      <c r="F875" s="12"/>
      <c r="K875" s="12"/>
    </row>
    <row r="876" spans="6:11" ht="15.75" customHeight="1" x14ac:dyDescent="0.25">
      <c r="F876" s="12"/>
      <c r="K876" s="12"/>
    </row>
    <row r="877" spans="6:11" ht="15.75" customHeight="1" x14ac:dyDescent="0.25">
      <c r="F877" s="12"/>
      <c r="K877" s="12"/>
    </row>
    <row r="878" spans="6:11" ht="15.75" customHeight="1" x14ac:dyDescent="0.25">
      <c r="F878" s="12"/>
      <c r="K878" s="12"/>
    </row>
    <row r="879" spans="6:11" ht="15.75" customHeight="1" x14ac:dyDescent="0.25">
      <c r="F879" s="12"/>
      <c r="K879" s="12"/>
    </row>
    <row r="880" spans="6:11" ht="15.75" customHeight="1" x14ac:dyDescent="0.25">
      <c r="F880" s="12"/>
      <c r="K880" s="12"/>
    </row>
    <row r="881" spans="6:11" ht="15.75" customHeight="1" x14ac:dyDescent="0.25">
      <c r="F881" s="12"/>
      <c r="K881" s="12"/>
    </row>
    <row r="882" spans="6:11" ht="15.75" customHeight="1" x14ac:dyDescent="0.25">
      <c r="F882" s="12"/>
      <c r="K882" s="12"/>
    </row>
    <row r="883" spans="6:11" ht="15.75" customHeight="1" x14ac:dyDescent="0.25">
      <c r="F883" s="12"/>
      <c r="K883" s="12"/>
    </row>
    <row r="884" spans="6:11" ht="15.75" customHeight="1" x14ac:dyDescent="0.25">
      <c r="F884" s="12"/>
      <c r="K884" s="12"/>
    </row>
    <row r="885" spans="6:11" ht="15.75" customHeight="1" x14ac:dyDescent="0.25">
      <c r="F885" s="12"/>
      <c r="K885" s="12"/>
    </row>
    <row r="886" spans="6:11" ht="15.75" customHeight="1" x14ac:dyDescent="0.25">
      <c r="F886" s="12"/>
      <c r="K886" s="12"/>
    </row>
    <row r="887" spans="6:11" ht="15.75" customHeight="1" x14ac:dyDescent="0.25">
      <c r="F887" s="12"/>
      <c r="K887" s="12"/>
    </row>
    <row r="888" spans="6:11" ht="15.75" customHeight="1" x14ac:dyDescent="0.25">
      <c r="F888" s="12"/>
      <c r="K888" s="12"/>
    </row>
    <row r="889" spans="6:11" ht="15.75" customHeight="1" x14ac:dyDescent="0.25">
      <c r="F889" s="12"/>
      <c r="K889" s="12"/>
    </row>
    <row r="890" spans="6:11" ht="15.75" customHeight="1" x14ac:dyDescent="0.25">
      <c r="F890" s="12"/>
      <c r="K890" s="12"/>
    </row>
    <row r="891" spans="6:11" ht="15.75" customHeight="1" x14ac:dyDescent="0.25">
      <c r="F891" s="12"/>
      <c r="K891" s="12"/>
    </row>
    <row r="892" spans="6:11" ht="15.75" customHeight="1" x14ac:dyDescent="0.25">
      <c r="F892" s="12"/>
      <c r="K892" s="12"/>
    </row>
    <row r="893" spans="6:11" ht="15.75" customHeight="1" x14ac:dyDescent="0.25">
      <c r="F893" s="12"/>
      <c r="K893" s="12"/>
    </row>
    <row r="894" spans="6:11" ht="15.75" customHeight="1" x14ac:dyDescent="0.25">
      <c r="F894" s="12"/>
      <c r="K894" s="12"/>
    </row>
    <row r="895" spans="6:11" ht="15.75" customHeight="1" x14ac:dyDescent="0.25">
      <c r="F895" s="12"/>
      <c r="K895" s="12"/>
    </row>
    <row r="896" spans="6:11" ht="15.75" customHeight="1" x14ac:dyDescent="0.25">
      <c r="F896" s="12"/>
      <c r="K896" s="12"/>
    </row>
    <row r="897" spans="6:11" ht="15.75" customHeight="1" x14ac:dyDescent="0.25">
      <c r="F897" s="12"/>
      <c r="K897" s="12"/>
    </row>
    <row r="898" spans="6:11" ht="15.75" customHeight="1" x14ac:dyDescent="0.25">
      <c r="F898" s="12"/>
      <c r="K898" s="12"/>
    </row>
    <row r="899" spans="6:11" ht="15.75" customHeight="1" x14ac:dyDescent="0.25">
      <c r="F899" s="12"/>
      <c r="K899" s="12"/>
    </row>
    <row r="900" spans="6:11" ht="15.75" customHeight="1" x14ac:dyDescent="0.25">
      <c r="F900" s="12"/>
      <c r="K900" s="12"/>
    </row>
    <row r="901" spans="6:11" ht="15.75" customHeight="1" x14ac:dyDescent="0.25">
      <c r="F901" s="12"/>
      <c r="K901" s="12"/>
    </row>
    <row r="902" spans="6:11" ht="15.75" customHeight="1" x14ac:dyDescent="0.25">
      <c r="F902" s="12"/>
      <c r="K902" s="12"/>
    </row>
    <row r="903" spans="6:11" ht="15.75" customHeight="1" x14ac:dyDescent="0.25">
      <c r="F903" s="12"/>
      <c r="K903" s="12"/>
    </row>
    <row r="904" spans="6:11" ht="15.75" customHeight="1" x14ac:dyDescent="0.25">
      <c r="F904" s="12"/>
      <c r="K904" s="12"/>
    </row>
    <row r="905" spans="6:11" ht="15.75" customHeight="1" x14ac:dyDescent="0.25">
      <c r="F905" s="12"/>
      <c r="K905" s="12"/>
    </row>
    <row r="906" spans="6:11" ht="15.75" customHeight="1" x14ac:dyDescent="0.25">
      <c r="F906" s="12"/>
      <c r="K906" s="12"/>
    </row>
    <row r="907" spans="6:11" ht="15.75" customHeight="1" x14ac:dyDescent="0.25">
      <c r="F907" s="12"/>
      <c r="K907" s="12"/>
    </row>
    <row r="908" spans="6:11" ht="15.75" customHeight="1" x14ac:dyDescent="0.25">
      <c r="F908" s="12"/>
      <c r="K908" s="12"/>
    </row>
    <row r="909" spans="6:11" ht="15.75" customHeight="1" x14ac:dyDescent="0.25">
      <c r="F909" s="12"/>
      <c r="K909" s="12"/>
    </row>
    <row r="910" spans="6:11" ht="15.75" customHeight="1" x14ac:dyDescent="0.25">
      <c r="F910" s="12"/>
      <c r="K910" s="12"/>
    </row>
    <row r="911" spans="6:11" ht="15.75" customHeight="1" x14ac:dyDescent="0.25">
      <c r="F911" s="12"/>
      <c r="K911" s="12"/>
    </row>
    <row r="912" spans="6:11" ht="15.75" customHeight="1" x14ac:dyDescent="0.25">
      <c r="F912" s="12"/>
      <c r="K912" s="12"/>
    </row>
    <row r="913" spans="6:11" ht="15.75" customHeight="1" x14ac:dyDescent="0.25">
      <c r="F913" s="12"/>
      <c r="K913" s="12"/>
    </row>
    <row r="914" spans="6:11" ht="15.75" customHeight="1" x14ac:dyDescent="0.25">
      <c r="F914" s="12"/>
      <c r="K914" s="12"/>
    </row>
    <row r="915" spans="6:11" ht="15.75" customHeight="1" x14ac:dyDescent="0.25">
      <c r="F915" s="12"/>
      <c r="K915" s="12"/>
    </row>
    <row r="916" spans="6:11" ht="15.75" customHeight="1" x14ac:dyDescent="0.25">
      <c r="F916" s="12"/>
      <c r="K916" s="12"/>
    </row>
    <row r="917" spans="6:11" ht="15.75" customHeight="1" x14ac:dyDescent="0.25">
      <c r="F917" s="12"/>
      <c r="K917" s="12"/>
    </row>
    <row r="918" spans="6:11" ht="15.75" customHeight="1" x14ac:dyDescent="0.25">
      <c r="F918" s="12"/>
      <c r="K918" s="12"/>
    </row>
    <row r="919" spans="6:11" ht="15.75" customHeight="1" x14ac:dyDescent="0.25">
      <c r="F919" s="12"/>
      <c r="K919" s="12"/>
    </row>
    <row r="920" spans="6:11" ht="15.75" customHeight="1" x14ac:dyDescent="0.25">
      <c r="F920" s="12"/>
      <c r="K920" s="12"/>
    </row>
    <row r="921" spans="6:11" ht="15.75" customHeight="1" x14ac:dyDescent="0.25">
      <c r="F921" s="12"/>
      <c r="K921" s="12"/>
    </row>
    <row r="922" spans="6:11" ht="15.75" customHeight="1" x14ac:dyDescent="0.25">
      <c r="F922" s="12"/>
      <c r="K922" s="12"/>
    </row>
    <row r="923" spans="6:11" ht="15.75" customHeight="1" x14ac:dyDescent="0.25">
      <c r="F923" s="12"/>
      <c r="K923" s="12"/>
    </row>
    <row r="924" spans="6:11" ht="15.75" customHeight="1" x14ac:dyDescent="0.25">
      <c r="F924" s="12"/>
      <c r="K924" s="12"/>
    </row>
    <row r="925" spans="6:11" ht="15.75" customHeight="1" x14ac:dyDescent="0.25">
      <c r="F925" s="12"/>
      <c r="K925" s="12"/>
    </row>
    <row r="926" spans="6:11" ht="15.75" customHeight="1" x14ac:dyDescent="0.25">
      <c r="F926" s="12"/>
      <c r="K926" s="12"/>
    </row>
    <row r="927" spans="6:11" ht="15.75" customHeight="1" x14ac:dyDescent="0.25">
      <c r="F927" s="12"/>
      <c r="K927" s="12"/>
    </row>
    <row r="928" spans="6:11" ht="15.75" customHeight="1" x14ac:dyDescent="0.25">
      <c r="F928" s="12"/>
      <c r="K928" s="12"/>
    </row>
    <row r="929" spans="6:11" ht="15.75" customHeight="1" x14ac:dyDescent="0.25">
      <c r="F929" s="12"/>
      <c r="K929" s="12"/>
    </row>
    <row r="930" spans="6:11" ht="15.75" customHeight="1" x14ac:dyDescent="0.25">
      <c r="F930" s="12"/>
      <c r="K930" s="12"/>
    </row>
    <row r="931" spans="6:11" ht="15.75" customHeight="1" x14ac:dyDescent="0.25">
      <c r="F931" s="12"/>
      <c r="K931" s="12"/>
    </row>
    <row r="932" spans="6:11" ht="15.75" customHeight="1" x14ac:dyDescent="0.25">
      <c r="F932" s="12"/>
      <c r="K932" s="12"/>
    </row>
    <row r="933" spans="6:11" ht="15.75" customHeight="1" x14ac:dyDescent="0.25">
      <c r="F933" s="12"/>
      <c r="K933" s="12"/>
    </row>
    <row r="934" spans="6:11" ht="15.75" customHeight="1" x14ac:dyDescent="0.25">
      <c r="F934" s="12"/>
      <c r="K934" s="12"/>
    </row>
    <row r="935" spans="6:11" ht="15.75" customHeight="1" x14ac:dyDescent="0.25">
      <c r="F935" s="12"/>
      <c r="K935" s="12"/>
    </row>
    <row r="936" spans="6:11" ht="15.75" customHeight="1" x14ac:dyDescent="0.25">
      <c r="F936" s="12"/>
      <c r="K936" s="12"/>
    </row>
    <row r="937" spans="6:11" ht="15.75" customHeight="1" x14ac:dyDescent="0.25">
      <c r="F937" s="12"/>
      <c r="K937" s="12"/>
    </row>
    <row r="938" spans="6:11" ht="15.75" customHeight="1" x14ac:dyDescent="0.25">
      <c r="F938" s="12"/>
      <c r="K938" s="12"/>
    </row>
    <row r="939" spans="6:11" ht="15.75" customHeight="1" x14ac:dyDescent="0.25">
      <c r="F939" s="12"/>
      <c r="K939" s="12"/>
    </row>
    <row r="940" spans="6:11" ht="15.75" customHeight="1" x14ac:dyDescent="0.25">
      <c r="F940" s="12"/>
      <c r="K940" s="12"/>
    </row>
    <row r="941" spans="6:11" ht="15.75" customHeight="1" x14ac:dyDescent="0.25">
      <c r="F941" s="12"/>
      <c r="K941" s="12"/>
    </row>
    <row r="942" spans="6:11" ht="15.75" customHeight="1" x14ac:dyDescent="0.25">
      <c r="F942" s="12"/>
      <c r="K942" s="12"/>
    </row>
    <row r="943" spans="6:11" ht="15.75" customHeight="1" x14ac:dyDescent="0.25">
      <c r="F943" s="12"/>
      <c r="K943" s="12"/>
    </row>
    <row r="944" spans="6:11" ht="15.75" customHeight="1" x14ac:dyDescent="0.25">
      <c r="F944" s="12"/>
      <c r="K944" s="12"/>
    </row>
    <row r="945" spans="6:11" ht="15.75" customHeight="1" x14ac:dyDescent="0.25">
      <c r="F945" s="12"/>
      <c r="K945" s="12"/>
    </row>
    <row r="946" spans="6:11" ht="15.75" customHeight="1" x14ac:dyDescent="0.25">
      <c r="F946" s="12"/>
      <c r="K946" s="12"/>
    </row>
    <row r="947" spans="6:11" ht="15.75" customHeight="1" x14ac:dyDescent="0.25">
      <c r="F947" s="12"/>
      <c r="K947" s="12"/>
    </row>
    <row r="948" spans="6:11" ht="15.75" customHeight="1" x14ac:dyDescent="0.25">
      <c r="F948" s="12"/>
      <c r="K948" s="12"/>
    </row>
    <row r="949" spans="6:11" ht="15.75" customHeight="1" x14ac:dyDescent="0.25">
      <c r="F949" s="12"/>
      <c r="K949" s="12"/>
    </row>
    <row r="950" spans="6:11" ht="15.75" customHeight="1" x14ac:dyDescent="0.25">
      <c r="F950" s="12"/>
      <c r="K950" s="12"/>
    </row>
    <row r="951" spans="6:11" ht="15.75" customHeight="1" x14ac:dyDescent="0.25">
      <c r="F951" s="12"/>
      <c r="K951" s="12"/>
    </row>
    <row r="952" spans="6:11" ht="15.75" customHeight="1" x14ac:dyDescent="0.25">
      <c r="F952" s="12"/>
      <c r="K952" s="12"/>
    </row>
    <row r="953" spans="6:11" ht="15.75" customHeight="1" x14ac:dyDescent="0.25">
      <c r="F953" s="12"/>
      <c r="K953" s="12"/>
    </row>
    <row r="954" spans="6:11" ht="15.75" customHeight="1" x14ac:dyDescent="0.25">
      <c r="F954" s="12"/>
      <c r="K954" s="12"/>
    </row>
    <row r="955" spans="6:11" ht="15.75" customHeight="1" x14ac:dyDescent="0.25">
      <c r="F955" s="12"/>
      <c r="K955" s="12"/>
    </row>
    <row r="956" spans="6:11" ht="15.75" customHeight="1" x14ac:dyDescent="0.25">
      <c r="F956" s="12"/>
      <c r="K956" s="12"/>
    </row>
    <row r="957" spans="6:11" ht="15.75" customHeight="1" x14ac:dyDescent="0.25">
      <c r="F957" s="12"/>
      <c r="K957" s="12"/>
    </row>
    <row r="958" spans="6:11" ht="15.75" customHeight="1" x14ac:dyDescent="0.25">
      <c r="F958" s="12"/>
      <c r="K958" s="12"/>
    </row>
    <row r="959" spans="6:11" ht="15.75" customHeight="1" x14ac:dyDescent="0.25">
      <c r="F959" s="12"/>
      <c r="K959" s="12"/>
    </row>
    <row r="960" spans="6:11" ht="15.75" customHeight="1" x14ac:dyDescent="0.25">
      <c r="F960" s="12"/>
      <c r="K960" s="12"/>
    </row>
    <row r="961" spans="6:11" ht="15.75" customHeight="1" x14ac:dyDescent="0.25">
      <c r="F961" s="12"/>
      <c r="K961" s="12"/>
    </row>
    <row r="962" spans="6:11" ht="15.75" customHeight="1" x14ac:dyDescent="0.25">
      <c r="F962" s="12"/>
      <c r="K962" s="12"/>
    </row>
    <row r="963" spans="6:11" ht="15.75" customHeight="1" x14ac:dyDescent="0.25">
      <c r="F963" s="12"/>
      <c r="K963" s="12"/>
    </row>
    <row r="964" spans="6:11" ht="15.75" customHeight="1" x14ac:dyDescent="0.25">
      <c r="F964" s="12"/>
      <c r="K964" s="12"/>
    </row>
    <row r="965" spans="6:11" ht="15.75" customHeight="1" x14ac:dyDescent="0.25">
      <c r="F965" s="12"/>
      <c r="K965" s="12"/>
    </row>
    <row r="966" spans="6:11" ht="15.75" customHeight="1" x14ac:dyDescent="0.25">
      <c r="F966" s="12"/>
      <c r="K966" s="12"/>
    </row>
    <row r="967" spans="6:11" ht="15.75" customHeight="1" x14ac:dyDescent="0.25">
      <c r="F967" s="12"/>
      <c r="K967" s="12"/>
    </row>
    <row r="968" spans="6:11" ht="15.75" customHeight="1" x14ac:dyDescent="0.25">
      <c r="F968" s="12"/>
      <c r="K968" s="12"/>
    </row>
    <row r="969" spans="6:11" ht="15.75" customHeight="1" x14ac:dyDescent="0.25">
      <c r="F969" s="12"/>
      <c r="K969" s="12"/>
    </row>
    <row r="970" spans="6:11" ht="15.75" customHeight="1" x14ac:dyDescent="0.25">
      <c r="F970" s="12"/>
      <c r="K970" s="12"/>
    </row>
    <row r="971" spans="6:11" ht="15.75" customHeight="1" x14ac:dyDescent="0.25">
      <c r="F971" s="12"/>
      <c r="K971" s="12"/>
    </row>
    <row r="972" spans="6:11" ht="15.75" customHeight="1" x14ac:dyDescent="0.25">
      <c r="F972" s="12"/>
      <c r="K972" s="12"/>
    </row>
    <row r="973" spans="6:11" ht="15.75" customHeight="1" x14ac:dyDescent="0.25">
      <c r="F973" s="12"/>
      <c r="K973" s="12"/>
    </row>
    <row r="974" spans="6:11" ht="15.75" customHeight="1" x14ac:dyDescent="0.25">
      <c r="F974" s="12"/>
      <c r="K974" s="12"/>
    </row>
    <row r="975" spans="6:11" ht="15.75" customHeight="1" x14ac:dyDescent="0.25">
      <c r="F975" s="12"/>
      <c r="K975" s="12"/>
    </row>
    <row r="976" spans="6:11" ht="15.75" customHeight="1" x14ac:dyDescent="0.25">
      <c r="F976" s="12"/>
      <c r="K976" s="12"/>
    </row>
    <row r="977" spans="6:11" ht="15.75" customHeight="1" x14ac:dyDescent="0.25">
      <c r="F977" s="12"/>
      <c r="K977" s="12"/>
    </row>
    <row r="978" spans="6:11" ht="15.75" customHeight="1" x14ac:dyDescent="0.25">
      <c r="F978" s="12"/>
      <c r="K978" s="12"/>
    </row>
    <row r="979" spans="6:11" ht="15.75" customHeight="1" x14ac:dyDescent="0.25">
      <c r="F979" s="12"/>
      <c r="K979" s="12"/>
    </row>
    <row r="980" spans="6:11" ht="15.75" customHeight="1" x14ac:dyDescent="0.25">
      <c r="F980" s="12"/>
      <c r="K980" s="12"/>
    </row>
    <row r="981" spans="6:11" ht="15.75" customHeight="1" x14ac:dyDescent="0.25">
      <c r="F981" s="12"/>
      <c r="K981" s="12"/>
    </row>
    <row r="982" spans="6:11" ht="15.75" customHeight="1" x14ac:dyDescent="0.25">
      <c r="F982" s="12"/>
      <c r="K982" s="12"/>
    </row>
    <row r="983" spans="6:11" ht="15.75" customHeight="1" x14ac:dyDescent="0.25">
      <c r="F983" s="12"/>
      <c r="K983" s="12"/>
    </row>
    <row r="984" spans="6:11" ht="15.75" customHeight="1" x14ac:dyDescent="0.25">
      <c r="F984" s="12"/>
      <c r="K984" s="12"/>
    </row>
    <row r="985" spans="6:11" ht="15.75" customHeight="1" x14ac:dyDescent="0.25">
      <c r="F985" s="12"/>
      <c r="K985" s="12"/>
    </row>
    <row r="986" spans="6:11" ht="15.75" customHeight="1" x14ac:dyDescent="0.25">
      <c r="F986" s="12"/>
      <c r="K986" s="12"/>
    </row>
    <row r="987" spans="6:11" ht="15.75" customHeight="1" x14ac:dyDescent="0.25">
      <c r="F987" s="12"/>
      <c r="K987" s="12"/>
    </row>
    <row r="988" spans="6:11" ht="15.75" customHeight="1" x14ac:dyDescent="0.25">
      <c r="F988" s="12"/>
      <c r="K988" s="12"/>
    </row>
    <row r="989" spans="6:11" ht="15.75" customHeight="1" x14ac:dyDescent="0.25">
      <c r="F989" s="12"/>
      <c r="K989" s="12"/>
    </row>
    <row r="990" spans="6:11" ht="15.75" customHeight="1" x14ac:dyDescent="0.25">
      <c r="F990" s="12"/>
      <c r="K990" s="12"/>
    </row>
    <row r="991" spans="6:11" ht="15.75" customHeight="1" x14ac:dyDescent="0.25">
      <c r="F991" s="12"/>
      <c r="K991" s="12"/>
    </row>
    <row r="992" spans="6:11" ht="15.75" customHeight="1" x14ac:dyDescent="0.25">
      <c r="F992" s="12"/>
      <c r="K992" s="12"/>
    </row>
    <row r="993" spans="6:11" ht="15.75" customHeight="1" x14ac:dyDescent="0.25">
      <c r="F993" s="12"/>
      <c r="K993" s="12"/>
    </row>
    <row r="994" spans="6:11" ht="15.75" customHeight="1" x14ac:dyDescent="0.25">
      <c r="F994" s="12"/>
      <c r="K994" s="12"/>
    </row>
    <row r="995" spans="6:11" ht="15.75" customHeight="1" x14ac:dyDescent="0.25">
      <c r="F995" s="12"/>
      <c r="K995" s="12"/>
    </row>
    <row r="996" spans="6:11" ht="15.75" customHeight="1" x14ac:dyDescent="0.25">
      <c r="F996" s="12"/>
      <c r="K996" s="12"/>
    </row>
    <row r="997" spans="6:11" ht="15.75" customHeight="1" x14ac:dyDescent="0.25">
      <c r="F997" s="12"/>
      <c r="K997" s="12"/>
    </row>
    <row r="998" spans="6:11" ht="15.75" customHeight="1" x14ac:dyDescent="0.25">
      <c r="F998" s="12"/>
      <c r="K998" s="12"/>
    </row>
    <row r="999" spans="6:11" ht="15.75" customHeight="1" x14ac:dyDescent="0.25">
      <c r="F999" s="12"/>
      <c r="K999" s="12"/>
    </row>
    <row r="1000" spans="6:11" ht="15.75" customHeight="1" x14ac:dyDescent="0.25">
      <c r="F1000" s="12"/>
      <c r="K1000" s="12"/>
    </row>
  </sheetData>
  <pageMargins left="0.7" right="0.7" top="0.75" bottom="0.75" header="0" footer="0"/>
  <pageSetup orientation="landscape"/>
  <tableParts count="1">
    <tablePart r:id="rId1"/>
  </tableParts>
  <extLst>
    <ext xmlns:x14="http://schemas.microsoft.com/office/spreadsheetml/2009/9/main" uri="{CCE6A557-97BC-4b89-ADB6-D9C93CAAB3DF}">
      <x14:dataValidations xmlns:xm="http://schemas.microsoft.com/office/excel/2006/main" count="4">
        <x14:dataValidation type="list" allowBlank="1" showErrorMessage="1" xr:uid="{00000000-0002-0000-0400-000000000000}">
          <x14:formula1>
            <xm:f>'DATA 02 2024'!$A$116:$A$117</xm:f>
          </x14:formula1>
          <xm:sqref>G2:G114</xm:sqref>
        </x14:dataValidation>
        <x14:dataValidation type="list" allowBlank="1" showErrorMessage="1" xr:uid="{00000000-0002-0000-0400-000001000000}">
          <x14:formula1>
            <xm:f>'DATA 02 2024'!$C$116:$C$117</xm:f>
          </x14:formula1>
          <xm:sqref>J2:J114</xm:sqref>
        </x14:dataValidation>
        <x14:dataValidation type="list" allowBlank="1" showErrorMessage="1" xr:uid="{00000000-0002-0000-0400-000002000000}">
          <x14:formula1>
            <xm:f>'DATA 02 2024'!$D$116:$D$118</xm:f>
          </x14:formula1>
          <xm:sqref>L2:L114</xm:sqref>
        </x14:dataValidation>
        <x14:dataValidation type="list" allowBlank="1" showErrorMessage="1" xr:uid="{00000000-0002-0000-0400-000003000000}">
          <x14:formula1>
            <xm:f>'DATA 02 2024'!$B$116:$B$117</xm:f>
          </x14:formula1>
          <xm:sqref>I2:I114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1000"/>
  <sheetViews>
    <sheetView topLeftCell="E1" workbookViewId="0">
      <selection activeCell="N23" sqref="N23"/>
    </sheetView>
  </sheetViews>
  <sheetFormatPr baseColWidth="10" defaultColWidth="14.42578125" defaultRowHeight="15" customHeight="1" x14ac:dyDescent="0.25"/>
  <cols>
    <col min="1" max="26" width="10.7109375" customWidth="1"/>
  </cols>
  <sheetData>
    <row r="1" spans="1:24" x14ac:dyDescent="0.25">
      <c r="A1" s="13" t="s">
        <v>107</v>
      </c>
      <c r="B1" s="1" t="s">
        <v>108</v>
      </c>
      <c r="C1" s="1" t="s">
        <v>109</v>
      </c>
      <c r="D1" s="1" t="s">
        <v>110</v>
      </c>
      <c r="E1" s="1" t="s">
        <v>111</v>
      </c>
      <c r="F1" s="1" t="s">
        <v>112</v>
      </c>
      <c r="G1" s="1" t="s">
        <v>113</v>
      </c>
      <c r="H1" s="1"/>
      <c r="S1" s="14" t="s">
        <v>114</v>
      </c>
      <c r="T1" s="14" t="s">
        <v>115</v>
      </c>
      <c r="U1" s="14" t="s">
        <v>116</v>
      </c>
      <c r="V1" s="14" t="s">
        <v>117</v>
      </c>
      <c r="W1" s="14" t="s">
        <v>118</v>
      </c>
      <c r="X1" s="14" t="s">
        <v>119</v>
      </c>
    </row>
    <row r="2" spans="1:24" ht="45" x14ac:dyDescent="0.25">
      <c r="A2" s="14">
        <f>IF(LEN('RNV 02 2024'!G2)&gt;0, 1, 0)</f>
        <v>1</v>
      </c>
      <c r="B2" s="14">
        <f>IF('RNV 02 2024'!J2="En tiempo",1,0)</f>
        <v>0</v>
      </c>
      <c r="C2" s="14">
        <f t="shared" ref="C2:C114" si="0">(A2+B2)/2</f>
        <v>0.5</v>
      </c>
      <c r="D2" s="14">
        <f>IF('RNV 02 2024'!G2="Acepta", 1, IF('RNV 02 2024'!G2="Rechaza", 0.5, IF(ISBLANK('RNV 02 2024'!G2), 0, )))</f>
        <v>1</v>
      </c>
      <c r="E2" s="14">
        <f>IF('RNV 02 2024'!I2="Se señala",1,0)</f>
        <v>1</v>
      </c>
      <c r="F2" s="14">
        <f t="shared" ref="F2:F114" si="1">(D2+E2)/2</f>
        <v>1</v>
      </c>
      <c r="G2" s="14" t="str">
        <f>IF('RNV 02 2024'!L2="Implementadas", 1, IF('RNV 02 2024'!L2="Parcialmente implementadas", 0.5, IF('RNV 02 2024'!L2="No implementadas", 0,"0" )))</f>
        <v>0</v>
      </c>
      <c r="S2" s="15" t="s">
        <v>120</v>
      </c>
      <c r="T2" s="14" t="s">
        <v>17</v>
      </c>
      <c r="U2" s="14" t="s">
        <v>30</v>
      </c>
      <c r="V2" s="15" t="s">
        <v>121</v>
      </c>
      <c r="W2" s="15" t="s">
        <v>122</v>
      </c>
      <c r="X2" s="15" t="s">
        <v>12</v>
      </c>
    </row>
    <row r="3" spans="1:24" x14ac:dyDescent="0.25">
      <c r="A3" s="14">
        <f>IF(LEN('RNV 02 2024'!G3)&gt;0, 1, 0)</f>
        <v>0</v>
      </c>
      <c r="B3" s="14">
        <f>IF('RNV 02 2024'!J3="En tiempo",1,0)</f>
        <v>0</v>
      </c>
      <c r="C3" s="14">
        <f t="shared" si="0"/>
        <v>0</v>
      </c>
      <c r="D3" s="14">
        <f>IF('RNV 02 2024'!G3="Acepta", 1, IF('RNV 02 2024'!G3="Rechaza", 0.5, IF(ISBLANK('RNV 02 2024'!G3), 0, )))</f>
        <v>0</v>
      </c>
      <c r="E3" s="14">
        <f>IF('RNV 02 2024'!I3="Se señala",1,0)</f>
        <v>0</v>
      </c>
      <c r="F3" s="14">
        <f t="shared" si="1"/>
        <v>0</v>
      </c>
      <c r="G3" s="14" t="str">
        <f>IF('RNV 02 2024'!L3="Implementadas", 1, IF('RNV 02 2024'!L3="Parcialmente implementadas", 0.5, IF('RNV 02 2024'!L3="No implementadas", 0,"0" )))</f>
        <v>0</v>
      </c>
      <c r="I3" s="14" t="s">
        <v>123</v>
      </c>
      <c r="J3" s="14" t="s">
        <v>124</v>
      </c>
      <c r="K3" s="14" t="s">
        <v>125</v>
      </c>
      <c r="L3" s="14" t="s">
        <v>126</v>
      </c>
      <c r="M3" s="14" t="s">
        <v>127</v>
      </c>
      <c r="N3" s="14" t="s">
        <v>128</v>
      </c>
      <c r="O3" s="14" t="s">
        <v>129</v>
      </c>
      <c r="P3" s="14" t="s">
        <v>130</v>
      </c>
    </row>
    <row r="4" spans="1:24" x14ac:dyDescent="0.25">
      <c r="A4" s="14">
        <f>IF(LEN('RNV 02 2024'!G4)&gt;0, 1, 0)</f>
        <v>0</v>
      </c>
      <c r="B4" s="14">
        <f>IF('RNV 02 2024'!J4="En tiempo",1,0)</f>
        <v>0</v>
      </c>
      <c r="C4" s="14">
        <f t="shared" si="0"/>
        <v>0</v>
      </c>
      <c r="D4" s="14">
        <f>IF('RNV 02 2024'!G4="Acepta", 1, IF('RNV 02 2024'!G4="Rechaza", 0.5, IF(ISBLANK('RNV 02 2024'!G4), 0, )))</f>
        <v>0</v>
      </c>
      <c r="E4" s="14">
        <f>IF('RNV 02 2024'!I4="Se señala",1,0)</f>
        <v>0</v>
      </c>
      <c r="F4" s="14">
        <f t="shared" si="1"/>
        <v>0</v>
      </c>
      <c r="G4" s="14" t="str">
        <f>IF('RNV 02 2024'!L4="Implementadas", 1, IF('RNV 02 2024'!L4="Parcialmente implementadas", 0.5, IF('RNV 02 2024'!L4="No implementadas", 0,"0" )))</f>
        <v>0</v>
      </c>
      <c r="I4" s="14">
        <f>COUNT('RNV 02 2024'!F114)</f>
        <v>1</v>
      </c>
      <c r="J4" s="26">
        <v>113</v>
      </c>
      <c r="K4" s="14">
        <f>COUNTIF('RNV 02 2024'!G:G,"Acepta")</f>
        <v>25</v>
      </c>
      <c r="L4" s="14">
        <f>COUNTIF('RNV 02 2024'!G:G,"Rechaza")</f>
        <v>7</v>
      </c>
      <c r="M4" s="14">
        <f>COUNTBLANK('RNV 02 2024'!G2:'RNV 02 2024'!G114)</f>
        <v>81</v>
      </c>
      <c r="N4" s="14">
        <f>COUNTIF('RNV 02 2024'!J:J,"En tiempo")</f>
        <v>15</v>
      </c>
      <c r="O4" s="14">
        <f t="array" ref="O4">COUNT(IF(LEN('RNV 02 2024'!J2:'RNV 02 2024'!J114)&gt;0,1))</f>
        <v>32</v>
      </c>
      <c r="P4" s="14">
        <f>COUNTIF('RNV 02 2024'!L2:'RNV 02 2024'!L114,"Implementadas")</f>
        <v>4</v>
      </c>
      <c r="S4" s="9">
        <f>O4/J4</f>
        <v>0.2831858407079646</v>
      </c>
      <c r="T4" s="9">
        <f>K4/J4</f>
        <v>0.22123893805309736</v>
      </c>
      <c r="U4" s="9">
        <f>L4/J4</f>
        <v>6.1946902654867256E-2</v>
      </c>
      <c r="V4" s="9">
        <f>M4/J4</f>
        <v>0.7168141592920354</v>
      </c>
      <c r="W4" s="9">
        <f>N4/O4</f>
        <v>0.46875</v>
      </c>
      <c r="X4" s="9">
        <f>P4/K4</f>
        <v>0.16</v>
      </c>
    </row>
    <row r="5" spans="1:24" x14ac:dyDescent="0.25">
      <c r="A5" s="14">
        <f>IF(LEN('RNV 02 2024'!G5)&gt;0, 1, 0)</f>
        <v>0</v>
      </c>
      <c r="B5" s="14">
        <f>IF('RNV 02 2024'!J5="En tiempo",1,0)</f>
        <v>0</v>
      </c>
      <c r="C5" s="14">
        <f t="shared" si="0"/>
        <v>0</v>
      </c>
      <c r="D5" s="14">
        <f>IF('RNV 02 2024'!G5="Acepta", 1, IF('RNV 02 2024'!G5="Rechaza", 0.5, IF(ISBLANK('RNV 02 2024'!G5), 0, )))</f>
        <v>0</v>
      </c>
      <c r="E5" s="14">
        <f>IF('RNV 02 2024'!I5="Se señala",1,0)</f>
        <v>0</v>
      </c>
      <c r="F5" s="14">
        <f t="shared" si="1"/>
        <v>0</v>
      </c>
      <c r="G5" s="14" t="str">
        <f>IF('RNV 02 2024'!L5="Implementadas", 1, IF('RNV 02 2024'!L5="Parcialmente implementadas", 0.5, IF('RNV 02 2024'!L5="No implementadas", 0,"0" )))</f>
        <v>0</v>
      </c>
    </row>
    <row r="6" spans="1:24" x14ac:dyDescent="0.25">
      <c r="A6" s="14">
        <f>IF(LEN('RNV 02 2024'!G6)&gt;0, 1, 0)</f>
        <v>0</v>
      </c>
      <c r="B6" s="14">
        <f>IF('RNV 02 2024'!J6="En tiempo",1,0)</f>
        <v>0</v>
      </c>
      <c r="C6" s="14">
        <f t="shared" si="0"/>
        <v>0</v>
      </c>
      <c r="D6" s="14">
        <f>IF('RNV 02 2024'!G6="Acepta", 1, IF('RNV 02 2024'!G6="Rechaza", 0.5, IF(ISBLANK('RNV 02 2024'!G6), 0, )))</f>
        <v>0</v>
      </c>
      <c r="E6" s="14">
        <f>IF('RNV 02 2024'!I6="Se señala",1,0)</f>
        <v>0</v>
      </c>
      <c r="F6" s="14">
        <f t="shared" si="1"/>
        <v>0</v>
      </c>
      <c r="G6" s="14" t="str">
        <f>IF('RNV 02 2024'!L6="Implementadas", 1, IF('RNV 02 2024'!L6="Parcialmente implementadas", 0.5, IF('RNV 02 2024'!L6="No implementadas", 0,"0" )))</f>
        <v>0</v>
      </c>
      <c r="S6" s="14">
        <v>1</v>
      </c>
      <c r="T6" s="14">
        <v>3</v>
      </c>
      <c r="U6" s="14">
        <v>4</v>
      </c>
      <c r="V6" s="14">
        <v>5</v>
      </c>
      <c r="W6" s="14">
        <v>2</v>
      </c>
    </row>
    <row r="7" spans="1:24" x14ac:dyDescent="0.25">
      <c r="A7" s="14">
        <f>IF(LEN('RNV 02 2024'!G7)&gt;0, 1, 0)</f>
        <v>1</v>
      </c>
      <c r="B7" s="14">
        <f>IF('RNV 02 2024'!J7="En tiempo",1,0)</f>
        <v>0</v>
      </c>
      <c r="C7" s="14">
        <f t="shared" si="0"/>
        <v>0.5</v>
      </c>
      <c r="D7" s="14">
        <f>IF('RNV 02 2024'!G7="Acepta", 1, IF('RNV 02 2024'!G7="Rechaza", 0.5, IF(ISBLANK('RNV 02 2024'!G7), 0, )))</f>
        <v>1</v>
      </c>
      <c r="E7" s="14">
        <f>IF('RNV 02 2024'!I7="Se señala",1,0)</f>
        <v>1</v>
      </c>
      <c r="F7" s="14">
        <f t="shared" si="1"/>
        <v>1</v>
      </c>
      <c r="G7" s="14" t="str">
        <f>IF('RNV 02 2024'!L7="Implementadas", 1, IF('RNV 02 2024'!L7="Parcialmente implementadas", 0.5, IF('RNV 02 2024'!L7="No implementadas", 0,"0" )))</f>
        <v>0</v>
      </c>
      <c r="I7" s="14" t="s">
        <v>107</v>
      </c>
      <c r="J7" s="14" t="s">
        <v>131</v>
      </c>
    </row>
    <row r="8" spans="1:24" x14ac:dyDescent="0.25">
      <c r="A8" s="14">
        <f>IF(LEN('RNV 02 2024'!G8)&gt;0, 1, 0)</f>
        <v>0</v>
      </c>
      <c r="B8" s="14">
        <f>IF('RNV 02 2024'!J8="En tiempo",1,0)</f>
        <v>0</v>
      </c>
      <c r="C8" s="14">
        <f t="shared" si="0"/>
        <v>0</v>
      </c>
      <c r="D8" s="14">
        <f>IF('RNV 02 2024'!G8="Acepta", 1, IF('RNV 02 2024'!G8="Rechaza", 0.5, IF(ISBLANK('RNV 02 2024'!G8), 0, )))</f>
        <v>0</v>
      </c>
      <c r="E8" s="14">
        <f>IF('RNV 02 2024'!I8="Se señala",1,0)</f>
        <v>0</v>
      </c>
      <c r="F8" s="14">
        <f t="shared" si="1"/>
        <v>0</v>
      </c>
      <c r="G8" s="14" t="str">
        <f>IF('RNV 02 2024'!L8="Implementadas", 1, IF('RNV 02 2024'!L8="Parcialmente implementadas", 0.5, IF('RNV 02 2024'!L8="No implementadas", 0,"0" )))</f>
        <v>0</v>
      </c>
      <c r="I8" s="14" t="s">
        <v>108</v>
      </c>
      <c r="J8" s="14" t="s">
        <v>9</v>
      </c>
    </row>
    <row r="9" spans="1:24" x14ac:dyDescent="0.25">
      <c r="A9" s="14">
        <f>IF(LEN('RNV 02 2024'!G9)&gt;0, 1, 0)</f>
        <v>0</v>
      </c>
      <c r="B9" s="14">
        <f>IF('RNV 02 2024'!J9="En tiempo",1,0)</f>
        <v>0</v>
      </c>
      <c r="C9" s="14">
        <f t="shared" si="0"/>
        <v>0</v>
      </c>
      <c r="D9" s="14">
        <f>IF('RNV 02 2024'!G9="Acepta", 1, IF('RNV 02 2024'!G9="Rechaza", 0.5, IF(ISBLANK('RNV 02 2024'!G9), 0, )))</f>
        <v>0</v>
      </c>
      <c r="E9" s="14">
        <f>IF('RNV 02 2024'!I9="Se señala",1,0)</f>
        <v>0</v>
      </c>
      <c r="F9" s="14">
        <f t="shared" si="1"/>
        <v>0</v>
      </c>
      <c r="G9" s="14" t="str">
        <f>IF('RNV 02 2024'!L9="Implementadas", 1, IF('RNV 02 2024'!L9="Parcialmente implementadas", 0.5, IF('RNV 02 2024'!L9="No implementadas", 0,"0" )))</f>
        <v>0</v>
      </c>
      <c r="I9" s="14" t="s">
        <v>109</v>
      </c>
      <c r="J9" s="14" t="s">
        <v>132</v>
      </c>
    </row>
    <row r="10" spans="1:24" x14ac:dyDescent="0.25">
      <c r="A10" s="14">
        <f>IF(LEN('RNV 02 2024'!G10)&gt;0, 1, 0)</f>
        <v>1</v>
      </c>
      <c r="B10" s="14">
        <f>IF('RNV 02 2024'!J10="En tiempo",1,0)</f>
        <v>1</v>
      </c>
      <c r="C10" s="14">
        <f t="shared" si="0"/>
        <v>1</v>
      </c>
      <c r="D10" s="14">
        <f>IF('RNV 02 2024'!G10="Acepta", 1, IF('RNV 02 2024'!G10="Rechaza", 0.5, IF(ISBLANK('RNV 02 2024'!G10), 0, )))</f>
        <v>1</v>
      </c>
      <c r="E10" s="14">
        <f>IF('RNV 02 2024'!I10="Se señala",1,0)</f>
        <v>1</v>
      </c>
      <c r="F10" s="14">
        <f t="shared" si="1"/>
        <v>1</v>
      </c>
      <c r="G10" s="14">
        <f>IF('RNV 02 2024'!L10="Implementadas", 1, IF('RNV 02 2024'!L10="Parcialmente implementadas", 0.5, IF('RNV 02 2024'!L10="No implementadas", 0,"0" )))</f>
        <v>0</v>
      </c>
      <c r="I10" s="14" t="s">
        <v>110</v>
      </c>
      <c r="J10" s="14" t="s">
        <v>133</v>
      </c>
    </row>
    <row r="11" spans="1:24" x14ac:dyDescent="0.25">
      <c r="A11" s="14">
        <f>IF(LEN('RNV 02 2024'!G11)&gt;0, 1, 0)</f>
        <v>1</v>
      </c>
      <c r="B11" s="14">
        <f>IF('RNV 02 2024'!J11="En tiempo",1,0)</f>
        <v>0</v>
      </c>
      <c r="C11" s="14">
        <f t="shared" si="0"/>
        <v>0.5</v>
      </c>
      <c r="D11" s="14">
        <f>IF('RNV 02 2024'!G11="Acepta", 1, IF('RNV 02 2024'!G11="Rechaza", 0.5, IF(ISBLANK('RNV 02 2024'!G11), 0, )))</f>
        <v>1</v>
      </c>
      <c r="E11" s="14">
        <f>IF('RNV 02 2024'!I11="Se señala",1,0)</f>
        <v>1</v>
      </c>
      <c r="F11" s="14">
        <f t="shared" si="1"/>
        <v>1</v>
      </c>
      <c r="G11" s="14">
        <f>IF('RNV 02 2024'!L11="Implementadas", 1, IF('RNV 02 2024'!L11="Parcialmente implementadas", 0.5, IF('RNV 02 2024'!L11="No implementadas", 0,"0" )))</f>
        <v>0</v>
      </c>
      <c r="I11" s="14" t="s">
        <v>134</v>
      </c>
      <c r="J11" s="14" t="s">
        <v>135</v>
      </c>
    </row>
    <row r="12" spans="1:24" x14ac:dyDescent="0.25">
      <c r="A12" s="14">
        <f>IF(LEN('RNV 02 2024'!G12)&gt;0, 1, 0)</f>
        <v>0</v>
      </c>
      <c r="B12" s="14">
        <f>IF('RNV 02 2024'!J12="En tiempo",1,0)</f>
        <v>0</v>
      </c>
      <c r="C12" s="14">
        <f t="shared" si="0"/>
        <v>0</v>
      </c>
      <c r="D12" s="14">
        <f>IF('RNV 02 2024'!G12="Acepta", 1, IF('RNV 02 2024'!G12="Rechaza", 0.5, IF(ISBLANK('RNV 02 2024'!G12), 0, )))</f>
        <v>0</v>
      </c>
      <c r="E12" s="14">
        <f>IF('RNV 02 2024'!I12="Se señala",1,0)</f>
        <v>0</v>
      </c>
      <c r="F12" s="14">
        <f t="shared" si="1"/>
        <v>0</v>
      </c>
      <c r="G12" s="14" t="str">
        <f>IF('RNV 02 2024'!L12="Implementadas", 1, IF('RNV 02 2024'!L12="Parcialmente implementadas", 0.5, IF('RNV 02 2024'!L12="No implementadas", 0,"0" )))</f>
        <v>0</v>
      </c>
      <c r="I12" s="14" t="s">
        <v>112</v>
      </c>
      <c r="J12" s="14" t="s">
        <v>6</v>
      </c>
    </row>
    <row r="13" spans="1:24" x14ac:dyDescent="0.25">
      <c r="A13" s="14">
        <f>IF(LEN('RNV 02 2024'!G13)&gt;0, 1, 0)</f>
        <v>0</v>
      </c>
      <c r="B13" s="14">
        <f>IF('RNV 02 2024'!J13="En tiempo",1,0)</f>
        <v>0</v>
      </c>
      <c r="C13" s="14">
        <f t="shared" si="0"/>
        <v>0</v>
      </c>
      <c r="D13" s="14">
        <f>IF('RNV 02 2024'!G13="Acepta", 1, IF('RNV 02 2024'!G13="Rechaza", 0.5, IF(ISBLANK('RNV 02 2024'!G13), 0, )))</f>
        <v>0</v>
      </c>
      <c r="E13" s="14">
        <f>IF('RNV 02 2024'!I13="Se señala",1,0)</f>
        <v>0</v>
      </c>
      <c r="F13" s="14">
        <f t="shared" si="1"/>
        <v>0</v>
      </c>
      <c r="G13" s="14" t="str">
        <f>IF('RNV 02 2024'!L13="Implementadas", 1, IF('RNV 02 2024'!L13="Parcialmente implementadas", 0.5, IF('RNV 02 2024'!L13="No implementadas", 0,"0" )))</f>
        <v>0</v>
      </c>
      <c r="I13" s="14" t="s">
        <v>113</v>
      </c>
      <c r="J13" s="14" t="s">
        <v>136</v>
      </c>
    </row>
    <row r="14" spans="1:24" x14ac:dyDescent="0.25">
      <c r="A14" s="14">
        <f>IF(LEN('RNV 02 2024'!G14)&gt;0, 1, 0)</f>
        <v>0</v>
      </c>
      <c r="B14" s="14">
        <f>IF('RNV 02 2024'!J14="En tiempo",1,0)</f>
        <v>0</v>
      </c>
      <c r="C14" s="14">
        <f t="shared" si="0"/>
        <v>0</v>
      </c>
      <c r="D14" s="14">
        <f>IF('RNV 02 2024'!G14="Acepta", 1, IF('RNV 02 2024'!G14="Rechaza", 0.5, IF(ISBLANK('RNV 02 2024'!G14), 0, )))</f>
        <v>0</v>
      </c>
      <c r="E14" s="14">
        <f>IF('RNV 02 2024'!I14="Se señala",1,0)</f>
        <v>0</v>
      </c>
      <c r="F14" s="14">
        <f t="shared" si="1"/>
        <v>0</v>
      </c>
      <c r="G14" s="14" t="str">
        <f>IF('RNV 02 2024'!L14="Implementadas", 1, IF('RNV 02 2024'!L14="Parcialmente implementadas", 0.5, IF('RNV 02 2024'!L14="No implementadas", 0,"0" )))</f>
        <v>0</v>
      </c>
    </row>
    <row r="15" spans="1:24" x14ac:dyDescent="0.25">
      <c r="A15" s="14">
        <f>IF(LEN('RNV 02 2024'!G15)&gt;0, 1, 0)</f>
        <v>0</v>
      </c>
      <c r="B15" s="14">
        <f>IF('RNV 02 2024'!J15="En tiempo",1,0)</f>
        <v>0</v>
      </c>
      <c r="C15" s="14">
        <f t="shared" si="0"/>
        <v>0</v>
      </c>
      <c r="D15" s="14">
        <f>IF('RNV 02 2024'!G15="Acepta", 1, IF('RNV 02 2024'!G15="Rechaza", 0.5, IF(ISBLANK('RNV 02 2024'!G15), 0, )))</f>
        <v>0</v>
      </c>
      <c r="E15" s="14">
        <f>IF('RNV 02 2024'!I15="Se señala",1,0)</f>
        <v>0</v>
      </c>
      <c r="F15" s="14">
        <f t="shared" si="1"/>
        <v>0</v>
      </c>
      <c r="G15" s="14" t="str">
        <f>IF('RNV 02 2024'!L15="Implementadas", 1, IF('RNV 02 2024'!L15="Parcialmente implementadas", 0.5, IF('RNV 02 2024'!L15="No implementadas", 0,"0" )))</f>
        <v>0</v>
      </c>
      <c r="I15" s="14" t="s">
        <v>123</v>
      </c>
      <c r="J15" s="14" t="s">
        <v>137</v>
      </c>
    </row>
    <row r="16" spans="1:24" x14ac:dyDescent="0.25">
      <c r="A16" s="14">
        <f>IF(LEN('RNV 02 2024'!G16)&gt;0, 1, 0)</f>
        <v>1</v>
      </c>
      <c r="B16" s="14">
        <f>IF('RNV 02 2024'!J16="En tiempo",1,0)</f>
        <v>1</v>
      </c>
      <c r="C16" s="14">
        <f t="shared" si="0"/>
        <v>1</v>
      </c>
      <c r="D16" s="14">
        <f>IF('RNV 02 2024'!G16="Acepta", 1, IF('RNV 02 2024'!G16="Rechaza", 0.5, IF(ISBLANK('RNV 02 2024'!G16), 0, )))</f>
        <v>1</v>
      </c>
      <c r="E16" s="14">
        <f>IF('RNV 02 2024'!I16="Se señala",1,0)</f>
        <v>1</v>
      </c>
      <c r="F16" s="14">
        <f t="shared" si="1"/>
        <v>1</v>
      </c>
      <c r="G16" s="14" t="str">
        <f>IF('RNV 02 2024'!L16="Implementadas", 1, IF('RNV 02 2024'!L16="Parcialmente implementadas", 0.5, IF('RNV 02 2024'!L16="No implementadas", 0,"0" )))</f>
        <v>0</v>
      </c>
      <c r="I16" s="14" t="s">
        <v>124</v>
      </c>
      <c r="J16" s="14" t="s">
        <v>138</v>
      </c>
    </row>
    <row r="17" spans="1:24" x14ac:dyDescent="0.25">
      <c r="A17" s="14">
        <f>IF(LEN('RNV 02 2024'!G17)&gt;0, 1, 0)</f>
        <v>1</v>
      </c>
      <c r="B17" s="14">
        <f>IF('RNV 02 2024'!J17="En tiempo",1,0)</f>
        <v>1</v>
      </c>
      <c r="C17" s="14">
        <f t="shared" si="0"/>
        <v>1</v>
      </c>
      <c r="D17" s="14">
        <f>IF('RNV 02 2024'!G17="Acepta", 1, IF('RNV 02 2024'!G17="Rechaza", 0.5, IF(ISBLANK('RNV 02 2024'!G17), 0, )))</f>
        <v>1</v>
      </c>
      <c r="E17" s="14">
        <f>IF('RNV 02 2024'!I17="Se señala",1,0)</f>
        <v>1</v>
      </c>
      <c r="F17" s="14">
        <f t="shared" si="1"/>
        <v>1</v>
      </c>
      <c r="G17" s="14" t="str">
        <f>IF('RNV 02 2024'!L17="Implementadas", 1, IF('RNV 02 2024'!L17="Parcialmente implementadas", 0.5, IF('RNV 02 2024'!L17="No implementadas", 0,"0" )))</f>
        <v>0</v>
      </c>
      <c r="I17" s="14" t="s">
        <v>125</v>
      </c>
      <c r="J17" s="14" t="s">
        <v>139</v>
      </c>
    </row>
    <row r="18" spans="1:24" x14ac:dyDescent="0.25">
      <c r="A18" s="14">
        <f>IF(LEN('RNV 02 2024'!G18)&gt;0, 1, 0)</f>
        <v>0</v>
      </c>
      <c r="B18" s="14">
        <f>IF('RNV 02 2024'!J18="En tiempo",1,0)</f>
        <v>0</v>
      </c>
      <c r="C18" s="14">
        <f t="shared" si="0"/>
        <v>0</v>
      </c>
      <c r="D18" s="14">
        <f>IF('RNV 02 2024'!G18="Acepta", 1, IF('RNV 02 2024'!G18="Rechaza", 0.5, IF(ISBLANK('RNV 02 2024'!G18), 0, )))</f>
        <v>0</v>
      </c>
      <c r="E18" s="14">
        <f>IF('RNV 02 2024'!I18="Se señala",1,0)</f>
        <v>0</v>
      </c>
      <c r="F18" s="14">
        <f t="shared" si="1"/>
        <v>0</v>
      </c>
      <c r="G18" s="14" t="str">
        <f>IF('RNV 02 2024'!L18="Implementadas", 1, IF('RNV 02 2024'!L18="Parcialmente implementadas", 0.5, IF('RNV 02 2024'!L18="No implementadas", 0,"0" )))</f>
        <v>0</v>
      </c>
      <c r="I18" s="14" t="s">
        <v>126</v>
      </c>
      <c r="J18" s="14" t="s">
        <v>140</v>
      </c>
    </row>
    <row r="19" spans="1:24" x14ac:dyDescent="0.25">
      <c r="A19" s="14">
        <f>IF(LEN('RNV 02 2024'!G19)&gt;0, 1, 0)</f>
        <v>0</v>
      </c>
      <c r="B19" s="14">
        <f>IF('RNV 02 2024'!J19="En tiempo",1,0)</f>
        <v>0</v>
      </c>
      <c r="C19" s="14">
        <f t="shared" si="0"/>
        <v>0</v>
      </c>
      <c r="D19" s="14">
        <f>IF('RNV 02 2024'!G19="Acepta", 1, IF('RNV 02 2024'!G19="Rechaza", 0.5, IF(ISBLANK('RNV 02 2024'!G19), 0, )))</f>
        <v>0</v>
      </c>
      <c r="E19" s="14">
        <f>IF('RNV 02 2024'!I19="Se señala",1,0)</f>
        <v>0</v>
      </c>
      <c r="F19" s="14">
        <f t="shared" si="1"/>
        <v>0</v>
      </c>
      <c r="G19" s="14" t="str">
        <f>IF('RNV 02 2024'!L19="Implementadas", 1, IF('RNV 02 2024'!L19="Parcialmente implementadas", 0.5, IF('RNV 02 2024'!L19="No implementadas", 0,"0" )))</f>
        <v>0</v>
      </c>
      <c r="I19" s="14" t="s">
        <v>127</v>
      </c>
      <c r="J19" s="14" t="s">
        <v>141</v>
      </c>
    </row>
    <row r="20" spans="1:24" x14ac:dyDescent="0.25">
      <c r="A20" s="14">
        <f>IF(LEN('RNV 02 2024'!G20)&gt;0, 1, 0)</f>
        <v>0</v>
      </c>
      <c r="B20" s="14">
        <f>IF('RNV 02 2024'!J20="En tiempo",1,0)</f>
        <v>0</v>
      </c>
      <c r="C20" s="14">
        <f t="shared" si="0"/>
        <v>0</v>
      </c>
      <c r="D20" s="14">
        <f>IF('RNV 02 2024'!G20="Acepta", 1, IF('RNV 02 2024'!G20="Rechaza", 0.5, IF(ISBLANK('RNV 02 2024'!G20), 0, )))</f>
        <v>0</v>
      </c>
      <c r="E20" s="14">
        <f>IF('RNV 02 2024'!I20="Se señala",1,0)</f>
        <v>0</v>
      </c>
      <c r="F20" s="14">
        <f t="shared" si="1"/>
        <v>0</v>
      </c>
      <c r="G20" s="14" t="str">
        <f>IF('RNV 02 2024'!L20="Implementadas", 1, IF('RNV 02 2024'!L20="Parcialmente implementadas", 0.5, IF('RNV 02 2024'!L20="No implementadas", 0,"0" )))</f>
        <v>0</v>
      </c>
      <c r="I20" s="14" t="s">
        <v>128</v>
      </c>
      <c r="J20" s="14" t="s">
        <v>142</v>
      </c>
    </row>
    <row r="21" spans="1:24" ht="15.75" customHeight="1" x14ac:dyDescent="0.25">
      <c r="A21" s="14">
        <f>IF(LEN('RNV 02 2024'!G21)&gt;0, 1, 0)</f>
        <v>0</v>
      </c>
      <c r="B21" s="14">
        <f>IF('RNV 02 2024'!J21="En tiempo",1,0)</f>
        <v>0</v>
      </c>
      <c r="C21" s="14">
        <f t="shared" si="0"/>
        <v>0</v>
      </c>
      <c r="D21" s="14">
        <f>IF('RNV 02 2024'!G21="Acepta", 1, IF('RNV 02 2024'!G21="Rechaza", 0.5, IF(ISBLANK('RNV 02 2024'!G21), 0, )))</f>
        <v>0</v>
      </c>
      <c r="E21" s="14">
        <f>IF('RNV 02 2024'!I21="Se señala",1,0)</f>
        <v>0</v>
      </c>
      <c r="F21" s="14">
        <f t="shared" si="1"/>
        <v>0</v>
      </c>
      <c r="G21" s="14" t="str">
        <f>IF('RNV 02 2024'!L21="Implementadas", 1, IF('RNV 02 2024'!L21="Parcialmente implementadas", 0.5, IF('RNV 02 2024'!L21="No implementadas", 0,"0" )))</f>
        <v>0</v>
      </c>
      <c r="I21" s="14" t="s">
        <v>129</v>
      </c>
      <c r="J21" s="14" t="s">
        <v>143</v>
      </c>
    </row>
    <row r="22" spans="1:24" ht="15.75" customHeight="1" x14ac:dyDescent="0.25">
      <c r="A22" s="14">
        <f>IF(LEN('RNV 02 2024'!G22)&gt;0, 1, 0)</f>
        <v>0</v>
      </c>
      <c r="B22" s="14">
        <f>IF('RNV 02 2024'!J22="En tiempo",1,0)</f>
        <v>0</v>
      </c>
      <c r="C22" s="14">
        <f t="shared" si="0"/>
        <v>0</v>
      </c>
      <c r="D22" s="14">
        <f>IF('RNV 02 2024'!G22="Acepta", 1, IF('RNV 02 2024'!G22="Rechaza", 0.5, IF(ISBLANK('RNV 02 2024'!G22), 0, )))</f>
        <v>0</v>
      </c>
      <c r="E22" s="14">
        <f>IF('RNV 02 2024'!I22="Se señala",1,0)</f>
        <v>0</v>
      </c>
      <c r="F22" s="14">
        <f t="shared" si="1"/>
        <v>0</v>
      </c>
      <c r="G22" s="14" t="str">
        <f>IF('RNV 02 2024'!L22="Implementadas", 1, IF('RNV 02 2024'!L22="Parcialmente implementadas", 0.5, IF('RNV 02 2024'!L22="No implementadas", 0,"0" )))</f>
        <v>0</v>
      </c>
      <c r="I22" s="14" t="s">
        <v>130</v>
      </c>
      <c r="J22" s="14" t="s">
        <v>144</v>
      </c>
    </row>
    <row r="23" spans="1:24" ht="15.75" customHeight="1" x14ac:dyDescent="0.25">
      <c r="A23" s="14">
        <f>IF(LEN('RNV 02 2024'!G23)&gt;0, 1, 0)</f>
        <v>0</v>
      </c>
      <c r="B23" s="14">
        <f>IF('RNV 02 2024'!J23="En tiempo",1,0)</f>
        <v>0</v>
      </c>
      <c r="C23" s="14">
        <f t="shared" si="0"/>
        <v>0</v>
      </c>
      <c r="D23" s="14">
        <f>IF('RNV 02 2024'!G23="Acepta", 1, IF('RNV 02 2024'!G23="Rechaza", 0.5, IF(ISBLANK('RNV 02 2024'!G23), 0, )))</f>
        <v>0</v>
      </c>
      <c r="E23" s="14">
        <f>IF('RNV 02 2024'!I23="Se señala",1,0)</f>
        <v>0</v>
      </c>
      <c r="F23" s="14">
        <f t="shared" si="1"/>
        <v>0</v>
      </c>
      <c r="G23" s="14" t="str">
        <f>IF('RNV 02 2024'!L23="Implementadas", 1, IF('RNV 02 2024'!L23="Parcialmente implementadas", 0.5, IF('RNV 02 2024'!L23="No implementadas", 0,"0" )))</f>
        <v>0</v>
      </c>
    </row>
    <row r="24" spans="1:24" ht="15.75" customHeight="1" x14ac:dyDescent="0.25">
      <c r="A24" s="14">
        <f>IF(LEN('RNV 02 2024'!G24)&gt;0, 1, 0)</f>
        <v>0</v>
      </c>
      <c r="B24" s="14">
        <f>IF('RNV 02 2024'!J24="En tiempo",1,0)</f>
        <v>0</v>
      </c>
      <c r="C24" s="14">
        <f t="shared" si="0"/>
        <v>0</v>
      </c>
      <c r="D24" s="14">
        <f>IF('RNV 02 2024'!G24="Acepta", 1, IF('RNV 02 2024'!G24="Rechaza", 0.5, IF(ISBLANK('RNV 02 2024'!G24), 0, )))</f>
        <v>0</v>
      </c>
      <c r="E24" s="14">
        <f>IF('RNV 02 2024'!I24="Se señala",1,0)</f>
        <v>0</v>
      </c>
      <c r="F24" s="14">
        <f t="shared" si="1"/>
        <v>0</v>
      </c>
      <c r="G24" s="14" t="str">
        <f>IF('RNV 02 2024'!L24="Implementadas", 1, IF('RNV 02 2024'!L24="Parcialmente implementadas", 0.5, IF('RNV 02 2024'!L24="No implementadas", 0,"0" )))</f>
        <v>0</v>
      </c>
    </row>
    <row r="25" spans="1:24" ht="15.75" customHeight="1" x14ac:dyDescent="0.25">
      <c r="A25" s="14">
        <f>IF(LEN('RNV 02 2024'!G25)&gt;0, 1, 0)</f>
        <v>1</v>
      </c>
      <c r="B25" s="14">
        <f>IF('RNV 02 2024'!J25="En tiempo",1,0)</f>
        <v>0</v>
      </c>
      <c r="C25" s="14">
        <f t="shared" si="0"/>
        <v>0.5</v>
      </c>
      <c r="D25" s="14">
        <f>IF('RNV 02 2024'!G25="Acepta", 1, IF('RNV 02 2024'!G25="Rechaza", 0.5, IF(ISBLANK('RNV 02 2024'!G25), 0, )))</f>
        <v>0.5</v>
      </c>
      <c r="E25" s="14">
        <f>IF('RNV 02 2024'!I25="Se señala",1,0)</f>
        <v>0</v>
      </c>
      <c r="F25" s="14">
        <f t="shared" si="1"/>
        <v>0.25</v>
      </c>
      <c r="G25" s="14">
        <f>IF('RNV 02 2024'!L25="Implementadas", 1, IF('RNV 02 2024'!L25="Parcialmente implementadas", 0.5, IF('RNV 02 2024'!L25="No implementadas", 0,"0" )))</f>
        <v>0</v>
      </c>
    </row>
    <row r="26" spans="1:24" ht="15.75" customHeight="1" x14ac:dyDescent="0.25">
      <c r="A26" s="14">
        <f>IF(LEN('RNV 02 2024'!G26)&gt;0, 1, 0)</f>
        <v>0</v>
      </c>
      <c r="B26" s="14">
        <f>IF('RNV 02 2024'!J26="En tiempo",1,0)</f>
        <v>0</v>
      </c>
      <c r="C26" s="14">
        <f t="shared" si="0"/>
        <v>0</v>
      </c>
      <c r="D26" s="14">
        <f>IF('RNV 02 2024'!G26="Acepta", 1, IF('RNV 02 2024'!G26="Rechaza", 0.5, IF(ISBLANK('RNV 02 2024'!G26), 0, )))</f>
        <v>0</v>
      </c>
      <c r="E26" s="14">
        <f>IF('RNV 02 2024'!I26="Se señala",1,0)</f>
        <v>0</v>
      </c>
      <c r="F26" s="14">
        <f t="shared" si="1"/>
        <v>0</v>
      </c>
      <c r="G26" s="14" t="str">
        <f>IF('RNV 02 2024'!L26="Implementadas", 1, IF('RNV 02 2024'!L26="Parcialmente implementadas", 0.5, IF('RNV 02 2024'!L26="No implementadas", 0,"0" )))</f>
        <v>0</v>
      </c>
    </row>
    <row r="27" spans="1:24" ht="15.75" customHeight="1" x14ac:dyDescent="0.25">
      <c r="A27" s="14">
        <f>IF(LEN('RNV 02 2024'!G27)&gt;0, 1, 0)</f>
        <v>0</v>
      </c>
      <c r="B27" s="14">
        <f>IF('RNV 02 2024'!J27="En tiempo",1,0)</f>
        <v>0</v>
      </c>
      <c r="C27" s="14">
        <f t="shared" si="0"/>
        <v>0</v>
      </c>
      <c r="D27" s="14">
        <f>IF('RNV 02 2024'!G27="Acepta", 1, IF('RNV 02 2024'!G27="Rechaza", 0.5, IF(ISBLANK('RNV 02 2024'!G27), 0, )))</f>
        <v>0</v>
      </c>
      <c r="E27" s="14">
        <f>IF('RNV 02 2024'!I27="Se señala",1,0)</f>
        <v>0</v>
      </c>
      <c r="F27" s="14">
        <f t="shared" si="1"/>
        <v>0</v>
      </c>
      <c r="G27" s="14" t="str">
        <f>IF('RNV 02 2024'!L27="Implementadas", 1, IF('RNV 02 2024'!L27="Parcialmente implementadas", 0.5, IF('RNV 02 2024'!L27="No implementadas", 0,"0" )))</f>
        <v>0</v>
      </c>
    </row>
    <row r="28" spans="1:24" ht="15.75" customHeight="1" x14ac:dyDescent="0.25">
      <c r="A28" s="14">
        <f>IF(LEN('RNV 02 2024'!G28)&gt;0, 1, 0)</f>
        <v>0</v>
      </c>
      <c r="B28" s="14">
        <f>IF('RNV 02 2024'!J28="En tiempo",1,0)</f>
        <v>0</v>
      </c>
      <c r="C28" s="14">
        <f t="shared" si="0"/>
        <v>0</v>
      </c>
      <c r="D28" s="14">
        <f>IF('RNV 02 2024'!G28="Acepta", 1, IF('RNV 02 2024'!G28="Rechaza", 0.5, IF(ISBLANK('RNV 02 2024'!G28), 0, )))</f>
        <v>0</v>
      </c>
      <c r="E28" s="14">
        <f>IF('RNV 02 2024'!I28="Se señala",1,0)</f>
        <v>0</v>
      </c>
      <c r="F28" s="14">
        <f t="shared" si="1"/>
        <v>0</v>
      </c>
      <c r="G28" s="14" t="str">
        <f>IF('RNV 02 2024'!L28="Implementadas", 1, IF('RNV 02 2024'!L28="Parcialmente implementadas", 0.5, IF('RNV 02 2024'!L28="No implementadas", 0,"0" )))</f>
        <v>0</v>
      </c>
    </row>
    <row r="29" spans="1:24" ht="15.75" customHeight="1" x14ac:dyDescent="0.25">
      <c r="A29" s="14">
        <f>IF(LEN('RNV 02 2024'!G29)&gt;0, 1, 0)</f>
        <v>0</v>
      </c>
      <c r="B29" s="14">
        <f>IF('RNV 02 2024'!J29="En tiempo",1,0)</f>
        <v>0</v>
      </c>
      <c r="C29" s="14">
        <f t="shared" si="0"/>
        <v>0</v>
      </c>
      <c r="D29" s="14">
        <f>IF('RNV 02 2024'!G29="Acepta", 1, IF('RNV 02 2024'!G29="Rechaza", 0.5, IF(ISBLANK('RNV 02 2024'!G29), 0, )))</f>
        <v>0</v>
      </c>
      <c r="E29" s="14">
        <f>IF('RNV 02 2024'!I29="Se señala",1,0)</f>
        <v>0</v>
      </c>
      <c r="F29" s="14">
        <f t="shared" si="1"/>
        <v>0</v>
      </c>
      <c r="G29" s="14" t="str">
        <f>IF('RNV 02 2024'!L29="Implementadas", 1, IF('RNV 02 2024'!L29="Parcialmente implementadas", 0.5, IF('RNV 02 2024'!L29="No implementadas", 0,"0" )))</f>
        <v>0</v>
      </c>
    </row>
    <row r="30" spans="1:24" ht="15.75" customHeight="1" x14ac:dyDescent="0.25">
      <c r="A30" s="14">
        <f>IF(LEN('RNV 02 2024'!G30)&gt;0, 1, 0)</f>
        <v>1</v>
      </c>
      <c r="B30" s="14">
        <f>IF('RNV 02 2024'!J30="En tiempo",1,0)</f>
        <v>1</v>
      </c>
      <c r="C30" s="14">
        <f t="shared" si="0"/>
        <v>1</v>
      </c>
      <c r="D30" s="14">
        <f>IF('RNV 02 2024'!G30="Acepta", 1, IF('RNV 02 2024'!G30="Rechaza", 0.5, IF(ISBLANK('RNV 02 2024'!G30), 0, )))</f>
        <v>0.5</v>
      </c>
      <c r="E30" s="14">
        <f>IF('RNV 02 2024'!I30="Se señala",1,0)</f>
        <v>1</v>
      </c>
      <c r="F30" s="14">
        <f t="shared" si="1"/>
        <v>0.75</v>
      </c>
      <c r="G30" s="14" t="str">
        <f>IF('RNV 02 2024'!L30="Implementadas", 1, IF('RNV 02 2024'!L30="Parcialmente implementadas", 0.5, IF('RNV 02 2024'!L30="No implementadas", 0,"0" )))</f>
        <v>0</v>
      </c>
      <c r="S30" s="9"/>
      <c r="T30" s="9"/>
      <c r="U30" s="9"/>
      <c r="V30" s="9"/>
      <c r="W30" s="9"/>
      <c r="X30" s="9"/>
    </row>
    <row r="31" spans="1:24" ht="15.75" customHeight="1" x14ac:dyDescent="0.25">
      <c r="A31" s="14">
        <f>IF(LEN('RNV 02 2024'!G31)&gt;0, 1, 0)</f>
        <v>1</v>
      </c>
      <c r="B31" s="14">
        <f>IF('RNV 02 2024'!J31="En tiempo",1,0)</f>
        <v>0</v>
      </c>
      <c r="C31" s="14">
        <f t="shared" si="0"/>
        <v>0.5</v>
      </c>
      <c r="D31" s="14">
        <f>IF('RNV 02 2024'!G31="Acepta", 1, IF('RNV 02 2024'!G31="Rechaza", 0.5, IF(ISBLANK('RNV 02 2024'!G31), 0, )))</f>
        <v>0.5</v>
      </c>
      <c r="E31" s="14">
        <f>IF('RNV 02 2024'!I31="Se señala",1,0)</f>
        <v>0</v>
      </c>
      <c r="F31" s="14">
        <f t="shared" si="1"/>
        <v>0.25</v>
      </c>
      <c r="G31" s="14">
        <f>IF('RNV 02 2024'!L31="Implementadas", 1, IF('RNV 02 2024'!L31="Parcialmente implementadas", 0.5, IF('RNV 02 2024'!L31="No implementadas", 0,"0" )))</f>
        <v>0</v>
      </c>
    </row>
    <row r="32" spans="1:24" ht="15.75" customHeight="1" x14ac:dyDescent="0.25">
      <c r="A32" s="14">
        <f>IF(LEN('RNV 02 2024'!G32)&gt;0, 1, 0)</f>
        <v>0</v>
      </c>
      <c r="B32" s="14">
        <f>IF('RNV 02 2024'!J32="En tiempo",1,0)</f>
        <v>0</v>
      </c>
      <c r="C32" s="14">
        <f t="shared" si="0"/>
        <v>0</v>
      </c>
      <c r="D32" s="14">
        <f>IF('RNV 02 2024'!G32="Acepta", 1, IF('RNV 02 2024'!G32="Rechaza", 0.5, IF(ISBLANK('RNV 02 2024'!G32), 0, )))</f>
        <v>0</v>
      </c>
      <c r="E32" s="14">
        <f>IF('RNV 02 2024'!I32="Se señala",1,0)</f>
        <v>0</v>
      </c>
      <c r="F32" s="14">
        <f t="shared" si="1"/>
        <v>0</v>
      </c>
      <c r="G32" s="14" t="str">
        <f>IF('RNV 02 2024'!L32="Implementadas", 1, IF('RNV 02 2024'!L32="Parcialmente implementadas", 0.5, IF('RNV 02 2024'!L32="No implementadas", 0,"0" )))</f>
        <v>0</v>
      </c>
    </row>
    <row r="33" spans="1:7" ht="15.75" customHeight="1" x14ac:dyDescent="0.25">
      <c r="A33" s="14">
        <f>IF(LEN('RNV 02 2024'!G33)&gt;0, 1, 0)</f>
        <v>0</v>
      </c>
      <c r="B33" s="14">
        <f>IF('RNV 02 2024'!J33="En tiempo",1,0)</f>
        <v>0</v>
      </c>
      <c r="C33" s="14">
        <f t="shared" si="0"/>
        <v>0</v>
      </c>
      <c r="D33" s="14">
        <f>IF('RNV 02 2024'!G33="Acepta", 1, IF('RNV 02 2024'!G33="Rechaza", 0.5, IF(ISBLANK('RNV 02 2024'!G33), 0, )))</f>
        <v>0</v>
      </c>
      <c r="E33" s="14">
        <f>IF('RNV 02 2024'!I33="Se señala",1,0)</f>
        <v>0</v>
      </c>
      <c r="F33" s="14">
        <f t="shared" si="1"/>
        <v>0</v>
      </c>
      <c r="G33" s="14" t="str">
        <f>IF('RNV 02 2024'!L33="Implementadas", 1, IF('RNV 02 2024'!L33="Parcialmente implementadas", 0.5, IF('RNV 02 2024'!L33="No implementadas", 0,"0" )))</f>
        <v>0</v>
      </c>
    </row>
    <row r="34" spans="1:7" ht="15.75" customHeight="1" x14ac:dyDescent="0.25">
      <c r="A34" s="14">
        <f>IF(LEN('RNV 02 2024'!G34)&gt;0, 1, 0)</f>
        <v>0</v>
      </c>
      <c r="B34" s="14">
        <f>IF('RNV 02 2024'!J34="En tiempo",1,0)</f>
        <v>0</v>
      </c>
      <c r="C34" s="14">
        <f t="shared" si="0"/>
        <v>0</v>
      </c>
      <c r="D34" s="14">
        <f>IF('RNV 02 2024'!G34="Acepta", 1, IF('RNV 02 2024'!G34="Rechaza", 0.5, IF(ISBLANK('RNV 02 2024'!G34), 0, )))</f>
        <v>0</v>
      </c>
      <c r="E34" s="14">
        <f>IF('RNV 02 2024'!I34="Se señala",1,0)</f>
        <v>0</v>
      </c>
      <c r="F34" s="14">
        <f t="shared" si="1"/>
        <v>0</v>
      </c>
      <c r="G34" s="14" t="str">
        <f>IF('RNV 02 2024'!L34="Implementadas", 1, IF('RNV 02 2024'!L34="Parcialmente implementadas", 0.5, IF('RNV 02 2024'!L34="No implementadas", 0,"0" )))</f>
        <v>0</v>
      </c>
    </row>
    <row r="35" spans="1:7" ht="15.75" customHeight="1" x14ac:dyDescent="0.25">
      <c r="A35" s="14">
        <f>IF(LEN('RNV 02 2024'!G35)&gt;0, 1, 0)</f>
        <v>0</v>
      </c>
      <c r="B35" s="14">
        <f>IF('RNV 02 2024'!J35="En tiempo",1,0)</f>
        <v>0</v>
      </c>
      <c r="C35" s="14">
        <f t="shared" si="0"/>
        <v>0</v>
      </c>
      <c r="D35" s="14">
        <f>IF('RNV 02 2024'!G35="Acepta", 1, IF('RNV 02 2024'!G35="Rechaza", 0.5, IF(ISBLANK('RNV 02 2024'!G35), 0, )))</f>
        <v>0</v>
      </c>
      <c r="E35" s="14">
        <f>IF('RNV 02 2024'!I35="Se señala",1,0)</f>
        <v>0</v>
      </c>
      <c r="F35" s="14">
        <f t="shared" si="1"/>
        <v>0</v>
      </c>
      <c r="G35" s="14" t="str">
        <f>IF('RNV 02 2024'!L35="Implementadas", 1, IF('RNV 02 2024'!L35="Parcialmente implementadas", 0.5, IF('RNV 02 2024'!L35="No implementadas", 0,"0" )))</f>
        <v>0</v>
      </c>
    </row>
    <row r="36" spans="1:7" ht="15.75" customHeight="1" x14ac:dyDescent="0.25">
      <c r="A36" s="14">
        <f>IF(LEN('RNV 02 2024'!G36)&gt;0, 1, 0)</f>
        <v>0</v>
      </c>
      <c r="B36" s="14">
        <f>IF('RNV 02 2024'!J36="En tiempo",1,0)</f>
        <v>0</v>
      </c>
      <c r="C36" s="14">
        <f t="shared" si="0"/>
        <v>0</v>
      </c>
      <c r="D36" s="14">
        <f>IF('RNV 02 2024'!G36="Acepta", 1, IF('RNV 02 2024'!G36="Rechaza", 0.5, IF(ISBLANK('RNV 02 2024'!G36), 0, )))</f>
        <v>0</v>
      </c>
      <c r="E36" s="14">
        <f>IF('RNV 02 2024'!I36="Se señala",1,0)</f>
        <v>0</v>
      </c>
      <c r="F36" s="14">
        <f t="shared" si="1"/>
        <v>0</v>
      </c>
      <c r="G36" s="14" t="str">
        <f>IF('RNV 02 2024'!L36="Implementadas", 1, IF('RNV 02 2024'!L36="Parcialmente implementadas", 0.5, IF('RNV 02 2024'!L36="No implementadas", 0,"0" )))</f>
        <v>0</v>
      </c>
    </row>
    <row r="37" spans="1:7" ht="15.75" customHeight="1" x14ac:dyDescent="0.25">
      <c r="A37" s="14">
        <f>IF(LEN('RNV 02 2024'!G37)&gt;0, 1, 0)</f>
        <v>0</v>
      </c>
      <c r="B37" s="14">
        <f>IF('RNV 02 2024'!J37="En tiempo",1,0)</f>
        <v>0</v>
      </c>
      <c r="C37" s="14">
        <f t="shared" si="0"/>
        <v>0</v>
      </c>
      <c r="D37" s="14">
        <f>IF('RNV 02 2024'!G37="Acepta", 1, IF('RNV 02 2024'!G37="Rechaza", 0.5, IF(ISBLANK('RNV 02 2024'!G37), 0, )))</f>
        <v>0</v>
      </c>
      <c r="E37" s="14">
        <f>IF('RNV 02 2024'!I37="Se señala",1,0)</f>
        <v>0</v>
      </c>
      <c r="F37" s="14">
        <f t="shared" si="1"/>
        <v>0</v>
      </c>
      <c r="G37" s="14" t="str">
        <f>IF('RNV 02 2024'!L37="Implementadas", 1, IF('RNV 02 2024'!L37="Parcialmente implementadas", 0.5, IF('RNV 02 2024'!L37="No implementadas", 0,"0" )))</f>
        <v>0</v>
      </c>
    </row>
    <row r="38" spans="1:7" ht="15.75" customHeight="1" x14ac:dyDescent="0.25">
      <c r="A38" s="14">
        <f>IF(LEN('RNV 02 2024'!G38)&gt;0, 1, 0)</f>
        <v>0</v>
      </c>
      <c r="B38" s="14">
        <f>IF('RNV 02 2024'!J38="En tiempo",1,0)</f>
        <v>0</v>
      </c>
      <c r="C38" s="14">
        <f t="shared" si="0"/>
        <v>0</v>
      </c>
      <c r="D38" s="14">
        <f>IF('RNV 02 2024'!G38="Acepta", 1, IF('RNV 02 2024'!G38="Rechaza", 0.5, IF(ISBLANK('RNV 02 2024'!G38), 0, )))</f>
        <v>0</v>
      </c>
      <c r="E38" s="14">
        <f>IF('RNV 02 2024'!I38="Se señala",1,0)</f>
        <v>0</v>
      </c>
      <c r="F38" s="14">
        <f t="shared" si="1"/>
        <v>0</v>
      </c>
      <c r="G38" s="14" t="str">
        <f>IF('RNV 02 2024'!L38="Implementadas", 1, IF('RNV 02 2024'!L38="Parcialmente implementadas", 0.5, IF('RNV 02 2024'!L38="No implementadas", 0,"0" )))</f>
        <v>0</v>
      </c>
    </row>
    <row r="39" spans="1:7" ht="15.75" customHeight="1" x14ac:dyDescent="0.25">
      <c r="A39" s="14">
        <f>IF(LEN('RNV 02 2024'!G39)&gt;0, 1, 0)</f>
        <v>1</v>
      </c>
      <c r="B39" s="14">
        <f>IF('RNV 02 2024'!J39="En tiempo",1,0)</f>
        <v>0</v>
      </c>
      <c r="C39" s="14">
        <f t="shared" si="0"/>
        <v>0.5</v>
      </c>
      <c r="D39" s="14">
        <f>IF('RNV 02 2024'!G39="Acepta", 1, IF('RNV 02 2024'!G39="Rechaza", 0.5, IF(ISBLANK('RNV 02 2024'!G39), 0, )))</f>
        <v>1</v>
      </c>
      <c r="E39" s="14">
        <f>IF('RNV 02 2024'!I39="Se señala",1,0)</f>
        <v>1</v>
      </c>
      <c r="F39" s="14">
        <f t="shared" si="1"/>
        <v>1</v>
      </c>
      <c r="G39" s="14" t="str">
        <f>IF('RNV 02 2024'!L39="Implementadas", 1, IF('RNV 02 2024'!L39="Parcialmente implementadas", 0.5, IF('RNV 02 2024'!L39="No implementadas", 0,"0" )))</f>
        <v>0</v>
      </c>
    </row>
    <row r="40" spans="1:7" ht="15.75" customHeight="1" x14ac:dyDescent="0.25">
      <c r="A40" s="14">
        <f>IF(LEN('RNV 02 2024'!G40)&gt;0, 1, 0)</f>
        <v>0</v>
      </c>
      <c r="B40" s="14">
        <f>IF('RNV 02 2024'!J40="En tiempo",1,0)</f>
        <v>0</v>
      </c>
      <c r="C40" s="14">
        <f t="shared" si="0"/>
        <v>0</v>
      </c>
      <c r="D40" s="14">
        <f>IF('RNV 02 2024'!G40="Acepta", 1, IF('RNV 02 2024'!G40="Rechaza", 0.5, IF(ISBLANK('RNV 02 2024'!G40), 0, )))</f>
        <v>0</v>
      </c>
      <c r="E40" s="14">
        <f>IF('RNV 02 2024'!I40="Se señala",1,0)</f>
        <v>0</v>
      </c>
      <c r="F40" s="14">
        <f t="shared" si="1"/>
        <v>0</v>
      </c>
      <c r="G40" s="14" t="str">
        <f>IF('RNV 02 2024'!L40="Implementadas", 1, IF('RNV 02 2024'!L40="Parcialmente implementadas", 0.5, IF('RNV 02 2024'!L40="No implementadas", 0,"0" )))</f>
        <v>0</v>
      </c>
    </row>
    <row r="41" spans="1:7" ht="15.75" customHeight="1" x14ac:dyDescent="0.25">
      <c r="A41" s="14">
        <f>IF(LEN('RNV 02 2024'!G41)&gt;0, 1, 0)</f>
        <v>0</v>
      </c>
      <c r="B41" s="14">
        <f>IF('RNV 02 2024'!J41="En tiempo",1,0)</f>
        <v>0</v>
      </c>
      <c r="C41" s="14">
        <f t="shared" si="0"/>
        <v>0</v>
      </c>
      <c r="D41" s="14">
        <f>IF('RNV 02 2024'!G41="Acepta", 1, IF('RNV 02 2024'!G41="Rechaza", 0.5, IF(ISBLANK('RNV 02 2024'!G41), 0, )))</f>
        <v>0</v>
      </c>
      <c r="E41" s="14">
        <f>IF('RNV 02 2024'!I41="Se señala",1,0)</f>
        <v>0</v>
      </c>
      <c r="F41" s="14">
        <f t="shared" si="1"/>
        <v>0</v>
      </c>
      <c r="G41" s="14" t="str">
        <f>IF('RNV 02 2024'!L41="Implementadas", 1, IF('RNV 02 2024'!L41="Parcialmente implementadas", 0.5, IF('RNV 02 2024'!L41="No implementadas", 0,"0" )))</f>
        <v>0</v>
      </c>
    </row>
    <row r="42" spans="1:7" ht="15.75" customHeight="1" x14ac:dyDescent="0.25">
      <c r="A42" s="14">
        <f>IF(LEN('RNV 02 2024'!G42)&gt;0, 1, 0)</f>
        <v>0</v>
      </c>
      <c r="B42" s="14">
        <f>IF('RNV 02 2024'!J42="En tiempo",1,0)</f>
        <v>0</v>
      </c>
      <c r="C42" s="14">
        <f t="shared" si="0"/>
        <v>0</v>
      </c>
      <c r="D42" s="14">
        <f>IF('RNV 02 2024'!G42="Acepta", 1, IF('RNV 02 2024'!G42="Rechaza", 0.5, IF(ISBLANK('RNV 02 2024'!G42), 0, )))</f>
        <v>0</v>
      </c>
      <c r="E42" s="14">
        <f>IF('RNV 02 2024'!I42="Se señala",1,0)</f>
        <v>0</v>
      </c>
      <c r="F42" s="14">
        <f t="shared" si="1"/>
        <v>0</v>
      </c>
      <c r="G42" s="14" t="str">
        <f>IF('RNV 02 2024'!L42="Implementadas", 1, IF('RNV 02 2024'!L42="Parcialmente implementadas", 0.5, IF('RNV 02 2024'!L42="No implementadas", 0,"0" )))</f>
        <v>0</v>
      </c>
    </row>
    <row r="43" spans="1:7" ht="15.75" customHeight="1" x14ac:dyDescent="0.25">
      <c r="A43" s="14">
        <f>IF(LEN('RNV 02 2024'!G43)&gt;0, 1, 0)</f>
        <v>0</v>
      </c>
      <c r="B43" s="14">
        <f>IF('RNV 02 2024'!J43="En tiempo",1,0)</f>
        <v>0</v>
      </c>
      <c r="C43" s="14">
        <f t="shared" si="0"/>
        <v>0</v>
      </c>
      <c r="D43" s="14">
        <f>IF('RNV 02 2024'!G43="Acepta", 1, IF('RNV 02 2024'!G43="Rechaza", 0.5, IF(ISBLANK('RNV 02 2024'!G43), 0, )))</f>
        <v>0</v>
      </c>
      <c r="E43" s="14">
        <f>IF('RNV 02 2024'!I43="Se señala",1,0)</f>
        <v>0</v>
      </c>
      <c r="F43" s="14">
        <f t="shared" si="1"/>
        <v>0</v>
      </c>
      <c r="G43" s="14" t="str">
        <f>IF('RNV 02 2024'!L43="Implementadas", 1, IF('RNV 02 2024'!L43="Parcialmente implementadas", 0.5, IF('RNV 02 2024'!L43="No implementadas", 0,"0" )))</f>
        <v>0</v>
      </c>
    </row>
    <row r="44" spans="1:7" ht="15.75" customHeight="1" x14ac:dyDescent="0.25">
      <c r="A44" s="14">
        <f>IF(LEN('RNV 02 2024'!G44)&gt;0, 1, 0)</f>
        <v>1</v>
      </c>
      <c r="B44" s="14">
        <f>IF('RNV 02 2024'!J44="En tiempo",1,0)</f>
        <v>1</v>
      </c>
      <c r="C44" s="14">
        <f t="shared" si="0"/>
        <v>1</v>
      </c>
      <c r="D44" s="14">
        <f>IF('RNV 02 2024'!G44="Acepta", 1, IF('RNV 02 2024'!G44="Rechaza", 0.5, IF(ISBLANK('RNV 02 2024'!G44), 0, )))</f>
        <v>1</v>
      </c>
      <c r="E44" s="14">
        <f>IF('RNV 02 2024'!I44="Se señala",1,0)</f>
        <v>1</v>
      </c>
      <c r="F44" s="14">
        <f t="shared" si="1"/>
        <v>1</v>
      </c>
      <c r="G44" s="14" t="str">
        <f>IF('RNV 02 2024'!L44="Implementadas", 1, IF('RNV 02 2024'!L44="Parcialmente implementadas", 0.5, IF('RNV 02 2024'!L44="No implementadas", 0,"0" )))</f>
        <v>0</v>
      </c>
    </row>
    <row r="45" spans="1:7" ht="15.75" customHeight="1" x14ac:dyDescent="0.25">
      <c r="A45" s="14">
        <f>IF(LEN('RNV 02 2024'!G45)&gt;0, 1, 0)</f>
        <v>0</v>
      </c>
      <c r="B45" s="14">
        <f>IF('RNV 02 2024'!J45="En tiempo",1,0)</f>
        <v>0</v>
      </c>
      <c r="C45" s="14">
        <f t="shared" si="0"/>
        <v>0</v>
      </c>
      <c r="D45" s="14">
        <f>IF('RNV 02 2024'!G45="Acepta", 1, IF('RNV 02 2024'!G45="Rechaza", 0.5, IF(ISBLANK('RNV 02 2024'!G45), 0, )))</f>
        <v>0</v>
      </c>
      <c r="E45" s="14">
        <f>IF('RNV 02 2024'!I45="Se señala",1,0)</f>
        <v>0</v>
      </c>
      <c r="F45" s="14">
        <f t="shared" si="1"/>
        <v>0</v>
      </c>
      <c r="G45" s="14" t="str">
        <f>IF('RNV 02 2024'!L45="Implementadas", 1, IF('RNV 02 2024'!L45="Parcialmente implementadas", 0.5, IF('RNV 02 2024'!L45="No implementadas", 0,"0" )))</f>
        <v>0</v>
      </c>
    </row>
    <row r="46" spans="1:7" ht="15.75" customHeight="1" x14ac:dyDescent="0.25">
      <c r="A46" s="14">
        <f>IF(LEN('RNV 02 2024'!G46)&gt;0, 1, 0)</f>
        <v>0</v>
      </c>
      <c r="B46" s="14">
        <f>IF('RNV 02 2024'!J46="En tiempo",1,0)</f>
        <v>0</v>
      </c>
      <c r="C46" s="14">
        <f t="shared" si="0"/>
        <v>0</v>
      </c>
      <c r="D46" s="14">
        <f>IF('RNV 02 2024'!G46="Acepta", 1, IF('RNV 02 2024'!G46="Rechaza", 0.5, IF(ISBLANK('RNV 02 2024'!G46), 0, )))</f>
        <v>0</v>
      </c>
      <c r="E46" s="14">
        <f>IF('RNV 02 2024'!I46="Se señala",1,0)</f>
        <v>0</v>
      </c>
      <c r="F46" s="14">
        <f t="shared" si="1"/>
        <v>0</v>
      </c>
      <c r="G46" s="14" t="str">
        <f>IF('RNV 02 2024'!L46="Implementadas", 1, IF('RNV 02 2024'!L46="Parcialmente implementadas", 0.5, IF('RNV 02 2024'!L46="No implementadas", 0,"0" )))</f>
        <v>0</v>
      </c>
    </row>
    <row r="47" spans="1:7" ht="15.75" customHeight="1" x14ac:dyDescent="0.25">
      <c r="A47" s="14">
        <f>IF(LEN('RNV 02 2024'!G47)&gt;0, 1, 0)</f>
        <v>0</v>
      </c>
      <c r="B47" s="14">
        <f>IF('RNV 02 2024'!J47="En tiempo",1,0)</f>
        <v>0</v>
      </c>
      <c r="C47" s="14">
        <f t="shared" si="0"/>
        <v>0</v>
      </c>
      <c r="D47" s="14">
        <f>IF('RNV 02 2024'!G47="Acepta", 1, IF('RNV 02 2024'!G47="Rechaza", 0.5, IF(ISBLANK('RNV 02 2024'!G47), 0, )))</f>
        <v>0</v>
      </c>
      <c r="E47" s="14">
        <f>IF('RNV 02 2024'!I47="Se señala",1,0)</f>
        <v>0</v>
      </c>
      <c r="F47" s="14">
        <f t="shared" si="1"/>
        <v>0</v>
      </c>
      <c r="G47" s="14" t="str">
        <f>IF('RNV 02 2024'!L47="Implementadas", 1, IF('RNV 02 2024'!L47="Parcialmente implementadas", 0.5, IF('RNV 02 2024'!L47="No implementadas", 0,"0" )))</f>
        <v>0</v>
      </c>
    </row>
    <row r="48" spans="1:7" ht="15.75" customHeight="1" x14ac:dyDescent="0.25">
      <c r="A48" s="14">
        <f>IF(LEN('RNV 02 2024'!G48)&gt;0, 1, 0)</f>
        <v>1</v>
      </c>
      <c r="B48" s="14">
        <f>IF('RNV 02 2024'!J48="En tiempo",1,0)</f>
        <v>0</v>
      </c>
      <c r="C48" s="14">
        <f t="shared" si="0"/>
        <v>0.5</v>
      </c>
      <c r="D48" s="14">
        <f>IF('RNV 02 2024'!G48="Acepta", 1, IF('RNV 02 2024'!G48="Rechaza", 0.5, IF(ISBLANK('RNV 02 2024'!G48), 0, )))</f>
        <v>1</v>
      </c>
      <c r="E48" s="14">
        <f>IF('RNV 02 2024'!I48="Se señala",1,0)</f>
        <v>1</v>
      </c>
      <c r="F48" s="14">
        <f t="shared" si="1"/>
        <v>1</v>
      </c>
      <c r="G48" s="14" t="str">
        <f>IF('RNV 02 2024'!L48="Implementadas", 1, IF('RNV 02 2024'!L48="Parcialmente implementadas", 0.5, IF('RNV 02 2024'!L48="No implementadas", 0,"0" )))</f>
        <v>0</v>
      </c>
    </row>
    <row r="49" spans="1:7" ht="15.75" customHeight="1" x14ac:dyDescent="0.25">
      <c r="A49" s="14">
        <f>IF(LEN('RNV 02 2024'!G49)&gt;0, 1, 0)</f>
        <v>0</v>
      </c>
      <c r="B49" s="14">
        <f>IF('RNV 02 2024'!J49="En tiempo",1,0)</f>
        <v>0</v>
      </c>
      <c r="C49" s="14">
        <f t="shared" si="0"/>
        <v>0</v>
      </c>
      <c r="D49" s="14">
        <f>IF('RNV 02 2024'!G49="Acepta", 1, IF('RNV 02 2024'!G49="Rechaza", 0.5, IF(ISBLANK('RNV 02 2024'!G49), 0, )))</f>
        <v>0</v>
      </c>
      <c r="E49" s="14">
        <f>IF('RNV 02 2024'!I49="Se señala",1,0)</f>
        <v>0</v>
      </c>
      <c r="F49" s="14">
        <f t="shared" si="1"/>
        <v>0</v>
      </c>
      <c r="G49" s="14" t="str">
        <f>IF('RNV 02 2024'!L49="Implementadas", 1, IF('RNV 02 2024'!L49="Parcialmente implementadas", 0.5, IF('RNV 02 2024'!L49="No implementadas", 0,"0" )))</f>
        <v>0</v>
      </c>
    </row>
    <row r="50" spans="1:7" ht="15.75" customHeight="1" x14ac:dyDescent="0.25">
      <c r="A50" s="14">
        <f>IF(LEN('RNV 02 2024'!G50)&gt;0, 1, 0)</f>
        <v>0</v>
      </c>
      <c r="B50" s="14">
        <f>IF('RNV 02 2024'!J50="En tiempo",1,0)</f>
        <v>0</v>
      </c>
      <c r="C50" s="14">
        <f t="shared" si="0"/>
        <v>0</v>
      </c>
      <c r="D50" s="14">
        <f>IF('RNV 02 2024'!G50="Acepta", 1, IF('RNV 02 2024'!G50="Rechaza", 0.5, IF(ISBLANK('RNV 02 2024'!G50), 0, )))</f>
        <v>0</v>
      </c>
      <c r="E50" s="14">
        <f>IF('RNV 02 2024'!I50="Se señala",1,0)</f>
        <v>0</v>
      </c>
      <c r="F50" s="14">
        <f t="shared" si="1"/>
        <v>0</v>
      </c>
      <c r="G50" s="14" t="str">
        <f>IF('RNV 02 2024'!L50="Implementadas", 1, IF('RNV 02 2024'!L50="Parcialmente implementadas", 0.5, IF('RNV 02 2024'!L50="No implementadas", 0,"0" )))</f>
        <v>0</v>
      </c>
    </row>
    <row r="51" spans="1:7" ht="15.75" customHeight="1" x14ac:dyDescent="0.25">
      <c r="A51" s="14">
        <f>IF(LEN('RNV 02 2024'!G51)&gt;0, 1, 0)</f>
        <v>0</v>
      </c>
      <c r="B51" s="14">
        <f>IF('RNV 02 2024'!J51="En tiempo",1,0)</f>
        <v>0</v>
      </c>
      <c r="C51" s="14">
        <f t="shared" si="0"/>
        <v>0</v>
      </c>
      <c r="D51" s="14">
        <f>IF('RNV 02 2024'!G51="Acepta", 1, IF('RNV 02 2024'!G51="Rechaza", 0.5, IF(ISBLANK('RNV 02 2024'!G51), 0, )))</f>
        <v>0</v>
      </c>
      <c r="E51" s="14">
        <f>IF('RNV 02 2024'!I51="Se señala",1,0)</f>
        <v>0</v>
      </c>
      <c r="F51" s="14">
        <f t="shared" si="1"/>
        <v>0</v>
      </c>
      <c r="G51" s="14" t="str">
        <f>IF('RNV 02 2024'!L51="Implementadas", 1, IF('RNV 02 2024'!L51="Parcialmente implementadas", 0.5, IF('RNV 02 2024'!L51="No implementadas", 0,"0" )))</f>
        <v>0</v>
      </c>
    </row>
    <row r="52" spans="1:7" ht="15.75" customHeight="1" x14ac:dyDescent="0.25">
      <c r="A52" s="14">
        <f>IF(LEN('RNV 02 2024'!G52)&gt;0, 1, 0)</f>
        <v>0</v>
      </c>
      <c r="B52" s="14">
        <f>IF('RNV 02 2024'!J52="En tiempo",1,0)</f>
        <v>0</v>
      </c>
      <c r="C52" s="14">
        <f t="shared" si="0"/>
        <v>0</v>
      </c>
      <c r="D52" s="14">
        <f>IF('RNV 02 2024'!G52="Acepta", 1, IF('RNV 02 2024'!G52="Rechaza", 0.5, IF(ISBLANK('RNV 02 2024'!G52), 0, )))</f>
        <v>0</v>
      </c>
      <c r="E52" s="14">
        <f>IF('RNV 02 2024'!I52="Se señala",1,0)</f>
        <v>0</v>
      </c>
      <c r="F52" s="14">
        <f t="shared" si="1"/>
        <v>0</v>
      </c>
      <c r="G52" s="14" t="str">
        <f>IF('RNV 02 2024'!L52="Implementadas", 1, IF('RNV 02 2024'!L52="Parcialmente implementadas", 0.5, IF('RNV 02 2024'!L52="No implementadas", 0,"0" )))</f>
        <v>0</v>
      </c>
    </row>
    <row r="53" spans="1:7" ht="15.75" customHeight="1" x14ac:dyDescent="0.25">
      <c r="A53" s="14">
        <f>IF(LEN('RNV 02 2024'!G53)&gt;0, 1, 0)</f>
        <v>1</v>
      </c>
      <c r="B53" s="14">
        <f>IF('RNV 02 2024'!J53="En tiempo",1,0)</f>
        <v>1</v>
      </c>
      <c r="C53" s="14">
        <f t="shared" si="0"/>
        <v>1</v>
      </c>
      <c r="D53" s="14">
        <f>IF('RNV 02 2024'!G53="Acepta", 1, IF('RNV 02 2024'!G53="Rechaza", 0.5, IF(ISBLANK('RNV 02 2024'!G53), 0, )))</f>
        <v>1</v>
      </c>
      <c r="E53" s="14">
        <f>IF('RNV 02 2024'!I53="Se señala",1,0)</f>
        <v>1</v>
      </c>
      <c r="F53" s="14">
        <f t="shared" si="1"/>
        <v>1</v>
      </c>
      <c r="G53" s="14">
        <f>IF('RNV 02 2024'!L53="Implementadas", 1, IF('RNV 02 2024'!L53="Parcialmente implementadas", 0.5, IF('RNV 02 2024'!L53="No implementadas", 0,"0" )))</f>
        <v>1</v>
      </c>
    </row>
    <row r="54" spans="1:7" ht="15.75" customHeight="1" x14ac:dyDescent="0.25">
      <c r="A54" s="14">
        <f>IF(LEN('RNV 02 2024'!G54)&gt;0, 1, 0)</f>
        <v>1</v>
      </c>
      <c r="B54" s="14">
        <f>IF('RNV 02 2024'!J54="En tiempo",1,0)</f>
        <v>0</v>
      </c>
      <c r="C54" s="14">
        <f t="shared" si="0"/>
        <v>0.5</v>
      </c>
      <c r="D54" s="14">
        <f>IF('RNV 02 2024'!G54="Acepta", 1, IF('RNV 02 2024'!G54="Rechaza", 0.5, IF(ISBLANK('RNV 02 2024'!G54), 0, )))</f>
        <v>1</v>
      </c>
      <c r="E54" s="14">
        <f>IF('RNV 02 2024'!I54="Se señala",1,0)</f>
        <v>1</v>
      </c>
      <c r="F54" s="14">
        <f t="shared" si="1"/>
        <v>1</v>
      </c>
      <c r="G54" s="14" t="str">
        <f>IF('RNV 02 2024'!L54="Implementadas", 1, IF('RNV 02 2024'!L54="Parcialmente implementadas", 0.5, IF('RNV 02 2024'!L54="No implementadas", 0,"0" )))</f>
        <v>0</v>
      </c>
    </row>
    <row r="55" spans="1:7" ht="15.75" customHeight="1" x14ac:dyDescent="0.25">
      <c r="A55" s="14">
        <f>IF(LEN('RNV 02 2024'!G55)&gt;0, 1, 0)</f>
        <v>1</v>
      </c>
      <c r="B55" s="14">
        <f>IF('RNV 02 2024'!J55="En tiempo",1,0)</f>
        <v>0</v>
      </c>
      <c r="C55" s="14">
        <f t="shared" si="0"/>
        <v>0.5</v>
      </c>
      <c r="D55" s="14">
        <f>IF('RNV 02 2024'!G55="Acepta", 1, IF('RNV 02 2024'!G55="Rechaza", 0.5, IF(ISBLANK('RNV 02 2024'!G55), 0, )))</f>
        <v>1</v>
      </c>
      <c r="E55" s="14">
        <f>IF('RNV 02 2024'!I55="Se señala",1,0)</f>
        <v>1</v>
      </c>
      <c r="F55" s="14">
        <f t="shared" si="1"/>
        <v>1</v>
      </c>
      <c r="G55" s="14">
        <f>IF('RNV 02 2024'!L55="Implementadas", 1, IF('RNV 02 2024'!L55="Parcialmente implementadas", 0.5, IF('RNV 02 2024'!L55="No implementadas", 0,"0" )))</f>
        <v>0.5</v>
      </c>
    </row>
    <row r="56" spans="1:7" ht="15.75" customHeight="1" x14ac:dyDescent="0.25">
      <c r="A56" s="14">
        <f>IF(LEN('RNV 02 2024'!G56)&gt;0, 1, 0)</f>
        <v>1</v>
      </c>
      <c r="B56" s="14">
        <f>IF('RNV 02 2024'!J56="En tiempo",1,0)</f>
        <v>1</v>
      </c>
      <c r="C56" s="14">
        <f t="shared" si="0"/>
        <v>1</v>
      </c>
      <c r="D56" s="14">
        <f>IF('RNV 02 2024'!G56="Acepta", 1, IF('RNV 02 2024'!G56="Rechaza", 0.5, IF(ISBLANK('RNV 02 2024'!G56), 0, )))</f>
        <v>0.5</v>
      </c>
      <c r="E56" s="14">
        <f>IF('RNV 02 2024'!I56="Se señala",1,0)</f>
        <v>1</v>
      </c>
      <c r="F56" s="14">
        <f t="shared" si="1"/>
        <v>0.75</v>
      </c>
      <c r="G56" s="14">
        <f>IF('RNV 02 2024'!L56="Implementadas", 1, IF('RNV 02 2024'!L56="Parcialmente implementadas", 0.5, IF('RNV 02 2024'!L56="No implementadas", 0,"0" )))</f>
        <v>0</v>
      </c>
    </row>
    <row r="57" spans="1:7" ht="15.75" customHeight="1" x14ac:dyDescent="0.25">
      <c r="A57" s="14">
        <f>IF(LEN('RNV 02 2024'!G57)&gt;0, 1, 0)</f>
        <v>0</v>
      </c>
      <c r="B57" s="14">
        <f>IF('RNV 02 2024'!J57="En tiempo",1,0)</f>
        <v>0</v>
      </c>
      <c r="C57" s="14">
        <f t="shared" si="0"/>
        <v>0</v>
      </c>
      <c r="D57" s="14">
        <f>IF('RNV 02 2024'!G57="Acepta", 1, IF('RNV 02 2024'!G57="Rechaza", 0.5, IF(ISBLANK('RNV 02 2024'!G57), 0, )))</f>
        <v>0</v>
      </c>
      <c r="E57" s="14">
        <f>IF('RNV 02 2024'!I57="Se señala",1,0)</f>
        <v>0</v>
      </c>
      <c r="F57" s="14">
        <f t="shared" si="1"/>
        <v>0</v>
      </c>
      <c r="G57" s="14" t="str">
        <f>IF('RNV 02 2024'!L57="Implementadas", 1, IF('RNV 02 2024'!L57="Parcialmente implementadas", 0.5, IF('RNV 02 2024'!L57="No implementadas", 0,"0" )))</f>
        <v>0</v>
      </c>
    </row>
    <row r="58" spans="1:7" ht="15.75" customHeight="1" x14ac:dyDescent="0.25">
      <c r="A58" s="14">
        <f>IF(LEN('RNV 02 2024'!G58)&gt;0, 1, 0)</f>
        <v>1</v>
      </c>
      <c r="B58" s="14">
        <f>IF('RNV 02 2024'!J58="En tiempo",1,0)</f>
        <v>0</v>
      </c>
      <c r="C58" s="14">
        <f t="shared" si="0"/>
        <v>0.5</v>
      </c>
      <c r="D58" s="14">
        <f>IF('RNV 02 2024'!G58="Acepta", 1, IF('RNV 02 2024'!G58="Rechaza", 0.5, IF(ISBLANK('RNV 02 2024'!G58), 0, )))</f>
        <v>1</v>
      </c>
      <c r="E58" s="14">
        <f>IF('RNV 02 2024'!I58="Se señala",1,0)</f>
        <v>1</v>
      </c>
      <c r="F58" s="14">
        <f t="shared" si="1"/>
        <v>1</v>
      </c>
      <c r="G58" s="14">
        <f>IF('RNV 02 2024'!L58="Implementadas", 1, IF('RNV 02 2024'!L58="Parcialmente implementadas", 0.5, IF('RNV 02 2024'!L58="No implementadas", 0,"0" )))</f>
        <v>1</v>
      </c>
    </row>
    <row r="59" spans="1:7" ht="15.75" customHeight="1" x14ac:dyDescent="0.25">
      <c r="A59" s="14">
        <f>IF(LEN('RNV 02 2024'!G59)&gt;0, 1, 0)</f>
        <v>0</v>
      </c>
      <c r="B59" s="14">
        <f>IF('RNV 02 2024'!J59="En tiempo",1,0)</f>
        <v>0</v>
      </c>
      <c r="C59" s="14">
        <f t="shared" si="0"/>
        <v>0</v>
      </c>
      <c r="D59" s="14">
        <f>IF('RNV 02 2024'!G59="Acepta", 1, IF('RNV 02 2024'!G59="Rechaza", 0.5, IF(ISBLANK('RNV 02 2024'!G59), 0, )))</f>
        <v>0</v>
      </c>
      <c r="E59" s="14">
        <f>IF('RNV 02 2024'!I59="Se señala",1,0)</f>
        <v>0</v>
      </c>
      <c r="F59" s="14">
        <f t="shared" si="1"/>
        <v>0</v>
      </c>
      <c r="G59" s="14" t="str">
        <f>IF('RNV 02 2024'!L59="Implementadas", 1, IF('RNV 02 2024'!L59="Parcialmente implementadas", 0.5, IF('RNV 02 2024'!L59="No implementadas", 0,"0" )))</f>
        <v>0</v>
      </c>
    </row>
    <row r="60" spans="1:7" ht="15.75" customHeight="1" x14ac:dyDescent="0.25">
      <c r="A60" s="14">
        <f>IF(LEN('RNV 02 2024'!G60)&gt;0, 1, 0)</f>
        <v>1</v>
      </c>
      <c r="B60" s="14">
        <f>IF('RNV 02 2024'!J60="En tiempo",1,0)</f>
        <v>0</v>
      </c>
      <c r="C60" s="14">
        <f t="shared" si="0"/>
        <v>0.5</v>
      </c>
      <c r="D60" s="14">
        <f>IF('RNV 02 2024'!G60="Acepta", 1, IF('RNV 02 2024'!G60="Rechaza", 0.5, IF(ISBLANK('RNV 02 2024'!G60), 0, )))</f>
        <v>1</v>
      </c>
      <c r="E60" s="14">
        <f>IF('RNV 02 2024'!I60="Se señala",1,0)</f>
        <v>1</v>
      </c>
      <c r="F60" s="14">
        <f t="shared" si="1"/>
        <v>1</v>
      </c>
      <c r="G60" s="14">
        <f>IF('RNV 02 2024'!L60="Implementadas", 1, IF('RNV 02 2024'!L60="Parcialmente implementadas", 0.5, IF('RNV 02 2024'!L60="No implementadas", 0,"0" )))</f>
        <v>0.5</v>
      </c>
    </row>
    <row r="61" spans="1:7" ht="15.75" customHeight="1" x14ac:dyDescent="0.25">
      <c r="A61" s="14">
        <f>IF(LEN('RNV 02 2024'!G61)&gt;0, 1, 0)</f>
        <v>1</v>
      </c>
      <c r="B61" s="14">
        <f>IF('RNV 02 2024'!J61="En tiempo",1,0)</f>
        <v>1</v>
      </c>
      <c r="C61" s="14">
        <f t="shared" si="0"/>
        <v>1</v>
      </c>
      <c r="D61" s="14">
        <f>IF('RNV 02 2024'!G61="Acepta", 1, IF('RNV 02 2024'!G61="Rechaza", 0.5, IF(ISBLANK('RNV 02 2024'!G61), 0, )))</f>
        <v>1</v>
      </c>
      <c r="E61" s="14">
        <f>IF('RNV 02 2024'!I61="Se señala",1,0)</f>
        <v>1</v>
      </c>
      <c r="F61" s="14">
        <f t="shared" si="1"/>
        <v>1</v>
      </c>
      <c r="G61" s="14" t="str">
        <f>IF('RNV 02 2024'!L61="Implementadas", 1, IF('RNV 02 2024'!L61="Parcialmente implementadas", 0.5, IF('RNV 02 2024'!L61="No implementadas", 0,"0" )))</f>
        <v>0</v>
      </c>
    </row>
    <row r="62" spans="1:7" ht="15.75" customHeight="1" x14ac:dyDescent="0.25">
      <c r="A62" s="14">
        <f>IF(LEN('RNV 02 2024'!G62)&gt;0, 1, 0)</f>
        <v>0</v>
      </c>
      <c r="B62" s="14">
        <f>IF('RNV 02 2024'!J62="En tiempo",1,0)</f>
        <v>0</v>
      </c>
      <c r="C62" s="14">
        <f t="shared" si="0"/>
        <v>0</v>
      </c>
      <c r="D62" s="14">
        <f>IF('RNV 02 2024'!G62="Acepta", 1, IF('RNV 02 2024'!G62="Rechaza", 0.5, IF(ISBLANK('RNV 02 2024'!G62), 0, )))</f>
        <v>0</v>
      </c>
      <c r="E62" s="14">
        <f>IF('RNV 02 2024'!I62="Se señala",1,0)</f>
        <v>0</v>
      </c>
      <c r="F62" s="14">
        <f t="shared" si="1"/>
        <v>0</v>
      </c>
      <c r="G62" s="14" t="str">
        <f>IF('RNV 02 2024'!L62="Implementadas", 1, IF('RNV 02 2024'!L62="Parcialmente implementadas", 0.5, IF('RNV 02 2024'!L62="No implementadas", 0,"0" )))</f>
        <v>0</v>
      </c>
    </row>
    <row r="63" spans="1:7" ht="15.75" customHeight="1" x14ac:dyDescent="0.25">
      <c r="A63" s="14">
        <f>IF(LEN('RNV 02 2024'!G63)&gt;0, 1, 0)</f>
        <v>0</v>
      </c>
      <c r="B63" s="14">
        <f>IF('RNV 02 2024'!J63="En tiempo",1,0)</f>
        <v>0</v>
      </c>
      <c r="C63" s="14">
        <f t="shared" si="0"/>
        <v>0</v>
      </c>
      <c r="D63" s="14">
        <f>IF('RNV 02 2024'!G63="Acepta", 1, IF('RNV 02 2024'!G63="Rechaza", 0.5, IF(ISBLANK('RNV 02 2024'!G63), 0, )))</f>
        <v>0</v>
      </c>
      <c r="E63" s="14">
        <f>IF('RNV 02 2024'!I63="Se señala",1,0)</f>
        <v>0</v>
      </c>
      <c r="F63" s="14">
        <f t="shared" si="1"/>
        <v>0</v>
      </c>
      <c r="G63" s="14" t="str">
        <f>IF('RNV 02 2024'!L63="Implementadas", 1, IF('RNV 02 2024'!L63="Parcialmente implementadas", 0.5, IF('RNV 02 2024'!L63="No implementadas", 0,"0" )))</f>
        <v>0</v>
      </c>
    </row>
    <row r="64" spans="1:7" ht="15.75" customHeight="1" x14ac:dyDescent="0.25">
      <c r="A64" s="14">
        <f>IF(LEN('RNV 02 2024'!G64)&gt;0, 1, 0)</f>
        <v>0</v>
      </c>
      <c r="B64" s="14">
        <f>IF('RNV 02 2024'!J64="En tiempo",1,0)</f>
        <v>0</v>
      </c>
      <c r="C64" s="14">
        <f t="shared" si="0"/>
        <v>0</v>
      </c>
      <c r="D64" s="14">
        <f>IF('RNV 02 2024'!G64="Acepta", 1, IF('RNV 02 2024'!G64="Rechaza", 0.5, IF(ISBLANK('RNV 02 2024'!G64), 0, )))</f>
        <v>0</v>
      </c>
      <c r="E64" s="14">
        <f>IF('RNV 02 2024'!I64="Se señala",1,0)</f>
        <v>0</v>
      </c>
      <c r="F64" s="14">
        <f t="shared" si="1"/>
        <v>0</v>
      </c>
      <c r="G64" s="14" t="str">
        <f>IF('RNV 02 2024'!L64="Implementadas", 1, IF('RNV 02 2024'!L64="Parcialmente implementadas", 0.5, IF('RNV 02 2024'!L64="No implementadas", 0,"0" )))</f>
        <v>0</v>
      </c>
    </row>
    <row r="65" spans="1:7" ht="15.75" customHeight="1" x14ac:dyDescent="0.25">
      <c r="A65" s="14">
        <f>IF(LEN('RNV 02 2024'!G65)&gt;0, 1, 0)</f>
        <v>1</v>
      </c>
      <c r="B65" s="14">
        <f>IF('RNV 02 2024'!J65="En tiempo",1,0)</f>
        <v>1</v>
      </c>
      <c r="C65" s="14">
        <f t="shared" si="0"/>
        <v>1</v>
      </c>
      <c r="D65" s="14">
        <f>IF('RNV 02 2024'!G65="Acepta", 1, IF('RNV 02 2024'!G65="Rechaza", 0.5, IF(ISBLANK('RNV 02 2024'!G65), 0, )))</f>
        <v>1</v>
      </c>
      <c r="E65" s="14">
        <f>IF('RNV 02 2024'!I65="Se señala",1,0)</f>
        <v>1</v>
      </c>
      <c r="F65" s="14">
        <f t="shared" si="1"/>
        <v>1</v>
      </c>
      <c r="G65" s="14" t="str">
        <f>IF('RNV 02 2024'!L65="Implementadas", 1, IF('RNV 02 2024'!L65="Parcialmente implementadas", 0.5, IF('RNV 02 2024'!L65="No implementadas", 0,"0" )))</f>
        <v>0</v>
      </c>
    </row>
    <row r="66" spans="1:7" ht="15.75" customHeight="1" x14ac:dyDescent="0.25">
      <c r="A66" s="14">
        <f>IF(LEN('RNV 02 2024'!G66)&gt;0, 1, 0)</f>
        <v>0</v>
      </c>
      <c r="B66" s="14">
        <f>IF('RNV 02 2024'!J66="En tiempo",1,0)</f>
        <v>0</v>
      </c>
      <c r="C66" s="14">
        <f t="shared" si="0"/>
        <v>0</v>
      </c>
      <c r="D66" s="14">
        <f>IF('RNV 02 2024'!G66="Acepta", 1, IF('RNV 02 2024'!G66="Rechaza", 0.5, IF(ISBLANK('RNV 02 2024'!G66), 0, )))</f>
        <v>0</v>
      </c>
      <c r="E66" s="14">
        <f>IF('RNV 02 2024'!I66="Se señala",1,0)</f>
        <v>0</v>
      </c>
      <c r="F66" s="14">
        <f t="shared" si="1"/>
        <v>0</v>
      </c>
      <c r="G66" s="14" t="str">
        <f>IF('RNV 02 2024'!L66="Implementadas", 1, IF('RNV 02 2024'!L66="Parcialmente implementadas", 0.5, IF('RNV 02 2024'!L66="No implementadas", 0,"0" )))</f>
        <v>0</v>
      </c>
    </row>
    <row r="67" spans="1:7" ht="15.75" customHeight="1" x14ac:dyDescent="0.25">
      <c r="A67" s="14">
        <f>IF(LEN('RNV 02 2024'!G67)&gt;0, 1, 0)</f>
        <v>1</v>
      </c>
      <c r="B67" s="14">
        <f>IF('RNV 02 2024'!J67="En tiempo",1,0)</f>
        <v>0</v>
      </c>
      <c r="C67" s="14">
        <f t="shared" si="0"/>
        <v>0.5</v>
      </c>
      <c r="D67" s="14">
        <f>IF('RNV 02 2024'!G67="Acepta", 1, IF('RNV 02 2024'!G67="Rechaza", 0.5, IF(ISBLANK('RNV 02 2024'!G67), 0, )))</f>
        <v>1</v>
      </c>
      <c r="E67" s="14">
        <f>IF('RNV 02 2024'!I67="Se señala",1,0)</f>
        <v>1</v>
      </c>
      <c r="F67" s="14">
        <f t="shared" si="1"/>
        <v>1</v>
      </c>
      <c r="G67" s="14">
        <f>IF('RNV 02 2024'!L67="Implementadas", 1, IF('RNV 02 2024'!L67="Parcialmente implementadas", 0.5, IF('RNV 02 2024'!L67="No implementadas", 0,"0" )))</f>
        <v>0</v>
      </c>
    </row>
    <row r="68" spans="1:7" ht="15.75" customHeight="1" x14ac:dyDescent="0.25">
      <c r="A68" s="14">
        <f>IF(LEN('RNV 02 2024'!G68)&gt;0, 1, 0)</f>
        <v>1</v>
      </c>
      <c r="B68" s="14">
        <f>IF('RNV 02 2024'!J68="En tiempo",1,0)</f>
        <v>1</v>
      </c>
      <c r="C68" s="14">
        <f t="shared" si="0"/>
        <v>1</v>
      </c>
      <c r="D68" s="14">
        <f>IF('RNV 02 2024'!G68="Acepta", 1, IF('RNV 02 2024'!G68="Rechaza", 0.5, IF(ISBLANK('RNV 02 2024'!G68), 0, )))</f>
        <v>1</v>
      </c>
      <c r="E68" s="14">
        <f>IF('RNV 02 2024'!I68="Se señala",1,0)</f>
        <v>1</v>
      </c>
      <c r="F68" s="14">
        <f t="shared" si="1"/>
        <v>1</v>
      </c>
      <c r="G68" s="14" t="str">
        <f>IF('RNV 02 2024'!L68="Implementadas", 1, IF('RNV 02 2024'!L68="Parcialmente implementadas", 0.5, IF('RNV 02 2024'!L68="No implementadas", 0,"0" )))</f>
        <v>0</v>
      </c>
    </row>
    <row r="69" spans="1:7" ht="15.75" customHeight="1" x14ac:dyDescent="0.25">
      <c r="A69" s="14">
        <f>IF(LEN('RNV 02 2024'!G69)&gt;0, 1, 0)</f>
        <v>0</v>
      </c>
      <c r="B69" s="14">
        <f>IF('RNV 02 2024'!J69="En tiempo",1,0)</f>
        <v>0</v>
      </c>
      <c r="C69" s="14">
        <f t="shared" si="0"/>
        <v>0</v>
      </c>
      <c r="D69" s="14">
        <f>IF('RNV 02 2024'!G69="Acepta", 1, IF('RNV 02 2024'!G69="Rechaza", 0.5, IF(ISBLANK('RNV 02 2024'!G69), 0, )))</f>
        <v>0</v>
      </c>
      <c r="E69" s="14">
        <f>IF('RNV 02 2024'!I69="Se señala",1,0)</f>
        <v>0</v>
      </c>
      <c r="F69" s="14">
        <f t="shared" si="1"/>
        <v>0</v>
      </c>
      <c r="G69" s="14" t="str">
        <f>IF('RNV 02 2024'!L69="Implementadas", 1, IF('RNV 02 2024'!L69="Parcialmente implementadas", 0.5, IF('RNV 02 2024'!L69="No implementadas", 0,"0" )))</f>
        <v>0</v>
      </c>
    </row>
    <row r="70" spans="1:7" ht="15.75" customHeight="1" x14ac:dyDescent="0.25">
      <c r="A70" s="14">
        <f>IF(LEN('RNV 02 2024'!G70)&gt;0, 1, 0)</f>
        <v>0</v>
      </c>
      <c r="B70" s="14">
        <f>IF('RNV 02 2024'!J70="En tiempo",1,0)</f>
        <v>0</v>
      </c>
      <c r="C70" s="14">
        <f t="shared" si="0"/>
        <v>0</v>
      </c>
      <c r="D70" s="14">
        <f>IF('RNV 02 2024'!G70="Acepta", 1, IF('RNV 02 2024'!G70="Rechaza", 0.5, IF(ISBLANK('RNV 02 2024'!G70), 0, )))</f>
        <v>0</v>
      </c>
      <c r="E70" s="14">
        <f>IF('RNV 02 2024'!I70="Se señala",1,0)</f>
        <v>0</v>
      </c>
      <c r="F70" s="14">
        <f t="shared" si="1"/>
        <v>0</v>
      </c>
      <c r="G70" s="14" t="str">
        <f>IF('RNV 02 2024'!L70="Implementadas", 1, IF('RNV 02 2024'!L70="Parcialmente implementadas", 0.5, IF('RNV 02 2024'!L70="No implementadas", 0,"0" )))</f>
        <v>0</v>
      </c>
    </row>
    <row r="71" spans="1:7" ht="15.75" customHeight="1" x14ac:dyDescent="0.25">
      <c r="A71" s="14">
        <f>IF(LEN('RNV 02 2024'!G71)&gt;0, 1, 0)</f>
        <v>1</v>
      </c>
      <c r="B71" s="14">
        <f>IF('RNV 02 2024'!J71="En tiempo",1,0)</f>
        <v>0</v>
      </c>
      <c r="C71" s="14">
        <f t="shared" si="0"/>
        <v>0.5</v>
      </c>
      <c r="D71" s="14">
        <f>IF('RNV 02 2024'!G71="Acepta", 1, IF('RNV 02 2024'!G71="Rechaza", 0.5, IF(ISBLANK('RNV 02 2024'!G71), 0, )))</f>
        <v>1</v>
      </c>
      <c r="E71" s="14">
        <f>IF('RNV 02 2024'!I71="Se señala",1,0)</f>
        <v>1</v>
      </c>
      <c r="F71" s="14">
        <f t="shared" si="1"/>
        <v>1</v>
      </c>
      <c r="G71" s="14">
        <f>IF('RNV 02 2024'!L71="Implementadas", 1, IF('RNV 02 2024'!L71="Parcialmente implementadas", 0.5, IF('RNV 02 2024'!L71="No implementadas", 0,"0" )))</f>
        <v>1</v>
      </c>
    </row>
    <row r="72" spans="1:7" ht="15.75" customHeight="1" x14ac:dyDescent="0.25">
      <c r="A72" s="14">
        <f>IF(LEN('RNV 02 2024'!G72)&gt;0, 1, 0)</f>
        <v>0</v>
      </c>
      <c r="B72" s="14">
        <f>IF('RNV 02 2024'!J72="En tiempo",1,0)</f>
        <v>0</v>
      </c>
      <c r="C72" s="14">
        <f t="shared" si="0"/>
        <v>0</v>
      </c>
      <c r="D72" s="14">
        <f>IF('RNV 02 2024'!G72="Acepta", 1, IF('RNV 02 2024'!G72="Rechaza", 0.5, IF(ISBLANK('RNV 02 2024'!G72), 0, )))</f>
        <v>0</v>
      </c>
      <c r="E72" s="14">
        <f>IF('RNV 02 2024'!I72="Se señala",1,0)</f>
        <v>0</v>
      </c>
      <c r="F72" s="14">
        <f t="shared" si="1"/>
        <v>0</v>
      </c>
      <c r="G72" s="14" t="str">
        <f>IF('RNV 02 2024'!L72="Implementadas", 1, IF('RNV 02 2024'!L72="Parcialmente implementadas", 0.5, IF('RNV 02 2024'!L72="No implementadas", 0,"0" )))</f>
        <v>0</v>
      </c>
    </row>
    <row r="73" spans="1:7" ht="15.75" customHeight="1" x14ac:dyDescent="0.25">
      <c r="A73" s="14">
        <f>IF(LEN('RNV 02 2024'!G73)&gt;0, 1, 0)</f>
        <v>0</v>
      </c>
      <c r="B73" s="14">
        <f>IF('RNV 02 2024'!J73="En tiempo",1,0)</f>
        <v>0</v>
      </c>
      <c r="C73" s="14">
        <f t="shared" si="0"/>
        <v>0</v>
      </c>
      <c r="D73" s="14">
        <f>IF('RNV 02 2024'!G73="Acepta", 1, IF('RNV 02 2024'!G73="Rechaza", 0.5, IF(ISBLANK('RNV 02 2024'!G73), 0, )))</f>
        <v>0</v>
      </c>
      <c r="E73" s="14">
        <f>IF('RNV 02 2024'!I73="Se señala",1,0)</f>
        <v>0</v>
      </c>
      <c r="F73" s="14">
        <f t="shared" si="1"/>
        <v>0</v>
      </c>
      <c r="G73" s="14" t="str">
        <f>IF('RNV 02 2024'!L73="Implementadas", 1, IF('RNV 02 2024'!L73="Parcialmente implementadas", 0.5, IF('RNV 02 2024'!L73="No implementadas", 0,"0" )))</f>
        <v>0</v>
      </c>
    </row>
    <row r="74" spans="1:7" ht="15.75" customHeight="1" x14ac:dyDescent="0.25">
      <c r="A74" s="14">
        <f>IF(LEN('RNV 02 2024'!G74)&gt;0, 1, 0)</f>
        <v>1</v>
      </c>
      <c r="B74" s="14">
        <f>IF('RNV 02 2024'!J74="En tiempo",1,0)</f>
        <v>1</v>
      </c>
      <c r="C74" s="14">
        <f t="shared" si="0"/>
        <v>1</v>
      </c>
      <c r="D74" s="14">
        <f>IF('RNV 02 2024'!G74="Acepta", 1, IF('RNV 02 2024'!G74="Rechaza", 0.5, IF(ISBLANK('RNV 02 2024'!G74), 0, )))</f>
        <v>0.5</v>
      </c>
      <c r="E74" s="14">
        <f>IF('RNV 02 2024'!I74="Se señala",1,0)</f>
        <v>1</v>
      </c>
      <c r="F74" s="14">
        <f t="shared" si="1"/>
        <v>0.75</v>
      </c>
      <c r="G74" s="14">
        <f>IF('RNV 02 2024'!L74="Implementadas", 1, IF('RNV 02 2024'!L74="Parcialmente implementadas", 0.5, IF('RNV 02 2024'!L74="No implementadas", 0,"0" )))</f>
        <v>0</v>
      </c>
    </row>
    <row r="75" spans="1:7" ht="15.75" customHeight="1" x14ac:dyDescent="0.25">
      <c r="A75" s="14">
        <f>IF(LEN('RNV 02 2024'!G75)&gt;0, 1, 0)</f>
        <v>0</v>
      </c>
      <c r="B75" s="14">
        <f>IF('RNV 02 2024'!J75="En tiempo",1,0)</f>
        <v>0</v>
      </c>
      <c r="C75" s="14">
        <f t="shared" si="0"/>
        <v>0</v>
      </c>
      <c r="D75" s="14">
        <f>IF('RNV 02 2024'!G75="Acepta", 1, IF('RNV 02 2024'!G75="Rechaza", 0.5, IF(ISBLANK('RNV 02 2024'!G75), 0, )))</f>
        <v>0</v>
      </c>
      <c r="E75" s="14">
        <f>IF('RNV 02 2024'!I75="Se señala",1,0)</f>
        <v>0</v>
      </c>
      <c r="F75" s="14">
        <f t="shared" si="1"/>
        <v>0</v>
      </c>
      <c r="G75" s="14" t="str">
        <f>IF('RNV 02 2024'!L75="Implementadas", 1, IF('RNV 02 2024'!L75="Parcialmente implementadas", 0.5, IF('RNV 02 2024'!L75="No implementadas", 0,"0" )))</f>
        <v>0</v>
      </c>
    </row>
    <row r="76" spans="1:7" ht="15.75" customHeight="1" x14ac:dyDescent="0.25">
      <c r="A76" s="14">
        <f>IF(LEN('RNV 02 2024'!G76)&gt;0, 1, 0)</f>
        <v>1</v>
      </c>
      <c r="B76" s="14">
        <f>IF('RNV 02 2024'!J76="En tiempo",1,0)</f>
        <v>1</v>
      </c>
      <c r="C76" s="14">
        <f t="shared" si="0"/>
        <v>1</v>
      </c>
      <c r="D76" s="14">
        <f>IF('RNV 02 2024'!G76="Acepta", 1, IF('RNV 02 2024'!G76="Rechaza", 0.5, IF(ISBLANK('RNV 02 2024'!G76), 0, )))</f>
        <v>1</v>
      </c>
      <c r="E76" s="14">
        <f>IF('RNV 02 2024'!I76="Se señala",1,0)</f>
        <v>1</v>
      </c>
      <c r="F76" s="14">
        <f t="shared" si="1"/>
        <v>1</v>
      </c>
      <c r="G76" s="14" t="str">
        <f>IF('RNV 02 2024'!L76="Implementadas", 1, IF('RNV 02 2024'!L76="Parcialmente implementadas", 0.5, IF('RNV 02 2024'!L76="No implementadas", 0,"0" )))</f>
        <v>0</v>
      </c>
    </row>
    <row r="77" spans="1:7" ht="15.75" customHeight="1" x14ac:dyDescent="0.25">
      <c r="A77" s="14">
        <f>IF(LEN('RNV 02 2024'!G77)&gt;0, 1, 0)</f>
        <v>0</v>
      </c>
      <c r="B77" s="14">
        <f>IF('RNV 02 2024'!J77="En tiempo",1,0)</f>
        <v>0</v>
      </c>
      <c r="C77" s="14">
        <f t="shared" si="0"/>
        <v>0</v>
      </c>
      <c r="D77" s="14">
        <f>IF('RNV 02 2024'!G77="Acepta", 1, IF('RNV 02 2024'!G77="Rechaza", 0.5, IF(ISBLANK('RNV 02 2024'!G77), 0, )))</f>
        <v>0</v>
      </c>
      <c r="E77" s="14">
        <f>IF('RNV 02 2024'!I77="Se señala",1,0)</f>
        <v>0</v>
      </c>
      <c r="F77" s="14">
        <f t="shared" si="1"/>
        <v>0</v>
      </c>
      <c r="G77" s="14" t="str">
        <f>IF('RNV 02 2024'!L77="Implementadas", 1, IF('RNV 02 2024'!L77="Parcialmente implementadas", 0.5, IF('RNV 02 2024'!L77="No implementadas", 0,"0" )))</f>
        <v>0</v>
      </c>
    </row>
    <row r="78" spans="1:7" ht="15.75" customHeight="1" x14ac:dyDescent="0.25">
      <c r="A78" s="14">
        <f>IF(LEN('RNV 02 2024'!G78)&gt;0, 1, 0)</f>
        <v>1</v>
      </c>
      <c r="B78" s="14">
        <f>IF('RNV 02 2024'!J78="En tiempo",1,0)</f>
        <v>0</v>
      </c>
      <c r="C78" s="14">
        <f t="shared" si="0"/>
        <v>0.5</v>
      </c>
      <c r="D78" s="14">
        <f>IF('RNV 02 2024'!G78="Acepta", 1, IF('RNV 02 2024'!G78="Rechaza", 0.5, IF(ISBLANK('RNV 02 2024'!G78), 0, )))</f>
        <v>1</v>
      </c>
      <c r="E78" s="14">
        <f>IF('RNV 02 2024'!I78="Se señala",1,0)</f>
        <v>1</v>
      </c>
      <c r="F78" s="14">
        <f t="shared" si="1"/>
        <v>1</v>
      </c>
      <c r="G78" s="14">
        <f>IF('RNV 02 2024'!L78="Implementadas", 1, IF('RNV 02 2024'!L78="Parcialmente implementadas", 0.5, IF('RNV 02 2024'!L78="No implementadas", 0,"0" )))</f>
        <v>0.5</v>
      </c>
    </row>
    <row r="79" spans="1:7" ht="15.75" customHeight="1" x14ac:dyDescent="0.25">
      <c r="A79" s="14">
        <f>IF(LEN('RNV 02 2024'!G79)&gt;0, 1, 0)</f>
        <v>0</v>
      </c>
      <c r="B79" s="14">
        <f>IF('RNV 02 2024'!J79="En tiempo",1,0)</f>
        <v>0</v>
      </c>
      <c r="C79" s="14">
        <f t="shared" si="0"/>
        <v>0</v>
      </c>
      <c r="D79" s="14">
        <f>IF('RNV 02 2024'!G79="Acepta", 1, IF('RNV 02 2024'!G79="Rechaza", 0.5, IF(ISBLANK('RNV 02 2024'!G79), 0, )))</f>
        <v>0</v>
      </c>
      <c r="E79" s="14">
        <f>IF('RNV 02 2024'!I79="Se señala",1,0)</f>
        <v>0</v>
      </c>
      <c r="F79" s="14">
        <f t="shared" si="1"/>
        <v>0</v>
      </c>
      <c r="G79" s="14" t="str">
        <f>IF('RNV 02 2024'!L79="Implementadas", 1, IF('RNV 02 2024'!L79="Parcialmente implementadas", 0.5, IF('RNV 02 2024'!L79="No implementadas", 0,"0" )))</f>
        <v>0</v>
      </c>
    </row>
    <row r="80" spans="1:7" ht="15.75" customHeight="1" x14ac:dyDescent="0.25">
      <c r="A80" s="14">
        <f>IF(LEN('RNV 02 2024'!G80)&gt;0, 1, 0)</f>
        <v>0</v>
      </c>
      <c r="B80" s="14">
        <f>IF('RNV 02 2024'!J80="En tiempo",1,0)</f>
        <v>0</v>
      </c>
      <c r="C80" s="14">
        <f t="shared" si="0"/>
        <v>0</v>
      </c>
      <c r="D80" s="14">
        <f>IF('RNV 02 2024'!G80="Acepta", 1, IF('RNV 02 2024'!G80="Rechaza", 0.5, IF(ISBLANK('RNV 02 2024'!G80), 0, )))</f>
        <v>0</v>
      </c>
      <c r="E80" s="14">
        <f>IF('RNV 02 2024'!I80="Se señala",1,0)</f>
        <v>0</v>
      </c>
      <c r="F80" s="14">
        <f t="shared" si="1"/>
        <v>0</v>
      </c>
      <c r="G80" s="14" t="str">
        <f>IF('RNV 02 2024'!L80="Implementadas", 1, IF('RNV 02 2024'!L80="Parcialmente implementadas", 0.5, IF('RNV 02 2024'!L80="No implementadas", 0,"0" )))</f>
        <v>0</v>
      </c>
    </row>
    <row r="81" spans="1:7" ht="15.75" customHeight="1" x14ac:dyDescent="0.25">
      <c r="A81" s="14">
        <f>IF(LEN('RNV 02 2024'!G81)&gt;0, 1, 0)</f>
        <v>1</v>
      </c>
      <c r="B81" s="14">
        <f>IF('RNV 02 2024'!J81="En tiempo",1,0)</f>
        <v>1</v>
      </c>
      <c r="C81" s="14">
        <f t="shared" si="0"/>
        <v>1</v>
      </c>
      <c r="D81" s="14">
        <f>IF('RNV 02 2024'!G81="Acepta", 1, IF('RNV 02 2024'!G81="Rechaza", 0.5, IF(ISBLANK('RNV 02 2024'!G81), 0, )))</f>
        <v>1</v>
      </c>
      <c r="E81" s="14">
        <f>IF('RNV 02 2024'!I81="Se señala",1,0)</f>
        <v>1</v>
      </c>
      <c r="F81" s="14">
        <f t="shared" si="1"/>
        <v>1</v>
      </c>
      <c r="G81" s="14">
        <f>IF('RNV 02 2024'!L81="Implementadas", 1, IF('RNV 02 2024'!L81="Parcialmente implementadas", 0.5, IF('RNV 02 2024'!L81="No implementadas", 0,"0" )))</f>
        <v>0</v>
      </c>
    </row>
    <row r="82" spans="1:7" ht="15.75" customHeight="1" x14ac:dyDescent="0.25">
      <c r="A82" s="14">
        <f>IF(LEN('RNV 02 2024'!G82)&gt;0, 1, 0)</f>
        <v>0</v>
      </c>
      <c r="B82" s="14">
        <f>IF('RNV 02 2024'!J82="En tiempo",1,0)</f>
        <v>0</v>
      </c>
      <c r="C82" s="14">
        <f t="shared" si="0"/>
        <v>0</v>
      </c>
      <c r="D82" s="14">
        <f>IF('RNV 02 2024'!G82="Acepta", 1, IF('RNV 02 2024'!G82="Rechaza", 0.5, IF(ISBLANK('RNV 02 2024'!G82), 0, )))</f>
        <v>0</v>
      </c>
      <c r="E82" s="14">
        <f>IF('RNV 02 2024'!I82="Se señala",1,0)</f>
        <v>0</v>
      </c>
      <c r="F82" s="14">
        <f t="shared" si="1"/>
        <v>0</v>
      </c>
      <c r="G82" s="14" t="str">
        <f>IF('RNV 02 2024'!L82="Implementadas", 1, IF('RNV 02 2024'!L82="Parcialmente implementadas", 0.5, IF('RNV 02 2024'!L82="No implementadas", 0,"0" )))</f>
        <v>0</v>
      </c>
    </row>
    <row r="83" spans="1:7" ht="15.75" customHeight="1" x14ac:dyDescent="0.25">
      <c r="A83" s="14">
        <f>IF(LEN('RNV 02 2024'!G83)&gt;0, 1, 0)</f>
        <v>0</v>
      </c>
      <c r="B83" s="14">
        <f>IF('RNV 02 2024'!J83="En tiempo",1,0)</f>
        <v>0</v>
      </c>
      <c r="C83" s="14">
        <f t="shared" si="0"/>
        <v>0</v>
      </c>
      <c r="D83" s="14">
        <f>IF('RNV 02 2024'!G83="Acepta", 1, IF('RNV 02 2024'!G83="Rechaza", 0.5, IF(ISBLANK('RNV 02 2024'!G83), 0, )))</f>
        <v>0</v>
      </c>
      <c r="E83" s="14">
        <f>IF('RNV 02 2024'!I83="Se señala",1,0)</f>
        <v>0</v>
      </c>
      <c r="F83" s="14">
        <f t="shared" si="1"/>
        <v>0</v>
      </c>
      <c r="G83" s="14" t="str">
        <f>IF('RNV 02 2024'!L83="Implementadas", 1, IF('RNV 02 2024'!L83="Parcialmente implementadas", 0.5, IF('RNV 02 2024'!L83="No implementadas", 0,"0" )))</f>
        <v>0</v>
      </c>
    </row>
    <row r="84" spans="1:7" ht="15.75" customHeight="1" x14ac:dyDescent="0.25">
      <c r="A84" s="14">
        <f>IF(LEN('RNV 02 2024'!G84)&gt;0, 1, 0)</f>
        <v>0</v>
      </c>
      <c r="B84" s="14">
        <f>IF('RNV 02 2024'!J84="En tiempo",1,0)</f>
        <v>0</v>
      </c>
      <c r="C84" s="14">
        <f t="shared" si="0"/>
        <v>0</v>
      </c>
      <c r="D84" s="14">
        <f>IF('RNV 02 2024'!G84="Acepta", 1, IF('RNV 02 2024'!G84="Rechaza", 0.5, IF(ISBLANK('RNV 02 2024'!G84), 0, )))</f>
        <v>0</v>
      </c>
      <c r="E84" s="14">
        <f>IF('RNV 02 2024'!I84="Se señala",1,0)</f>
        <v>0</v>
      </c>
      <c r="F84" s="14">
        <f t="shared" si="1"/>
        <v>0</v>
      </c>
      <c r="G84" s="14" t="str">
        <f>IF('RNV 02 2024'!L84="Implementadas", 1, IF('RNV 02 2024'!L84="Parcialmente implementadas", 0.5, IF('RNV 02 2024'!L84="No implementadas", 0,"0" )))</f>
        <v>0</v>
      </c>
    </row>
    <row r="85" spans="1:7" ht="15.75" customHeight="1" x14ac:dyDescent="0.25">
      <c r="A85" s="14">
        <f>IF(LEN('RNV 02 2024'!G85)&gt;0, 1, 0)</f>
        <v>0</v>
      </c>
      <c r="B85" s="14">
        <f>IF('RNV 02 2024'!J85="En tiempo",1,0)</f>
        <v>0</v>
      </c>
      <c r="C85" s="14">
        <f t="shared" si="0"/>
        <v>0</v>
      </c>
      <c r="D85" s="14">
        <f>IF('RNV 02 2024'!G85="Acepta", 1, IF('RNV 02 2024'!G85="Rechaza", 0.5, IF(ISBLANK('RNV 02 2024'!G85), 0, )))</f>
        <v>0</v>
      </c>
      <c r="E85" s="14">
        <f>IF('RNV 02 2024'!I85="Se señala",1,0)</f>
        <v>0</v>
      </c>
      <c r="F85" s="14">
        <f t="shared" si="1"/>
        <v>0</v>
      </c>
      <c r="G85" s="14" t="str">
        <f>IF('RNV 02 2024'!L85="Implementadas", 1, IF('RNV 02 2024'!L85="Parcialmente implementadas", 0.5, IF('RNV 02 2024'!L85="No implementadas", 0,"0" )))</f>
        <v>0</v>
      </c>
    </row>
    <row r="86" spans="1:7" ht="15.75" customHeight="1" x14ac:dyDescent="0.25">
      <c r="A86" s="14">
        <f>IF(LEN('RNV 02 2024'!G86)&gt;0, 1, 0)</f>
        <v>0</v>
      </c>
      <c r="B86" s="14">
        <f>IF('RNV 02 2024'!J86="En tiempo",1,0)</f>
        <v>0</v>
      </c>
      <c r="C86" s="14">
        <f t="shared" si="0"/>
        <v>0</v>
      </c>
      <c r="D86" s="14">
        <f>IF('RNV 02 2024'!G86="Acepta", 1, IF('RNV 02 2024'!G86="Rechaza", 0.5, IF(ISBLANK('RNV 02 2024'!G86), 0, )))</f>
        <v>0</v>
      </c>
      <c r="E86" s="14">
        <f>IF('RNV 02 2024'!I86="Se señala",1,0)</f>
        <v>0</v>
      </c>
      <c r="F86" s="14">
        <f t="shared" si="1"/>
        <v>0</v>
      </c>
      <c r="G86" s="14" t="str">
        <f>IF('RNV 02 2024'!L86="Implementadas", 1, IF('RNV 02 2024'!L86="Parcialmente implementadas", 0.5, IF('RNV 02 2024'!L86="No implementadas", 0,"0" )))</f>
        <v>0</v>
      </c>
    </row>
    <row r="87" spans="1:7" ht="15.75" customHeight="1" x14ac:dyDescent="0.25">
      <c r="A87" s="14">
        <f>IF(LEN('RNV 02 2024'!G87)&gt;0, 1, 0)</f>
        <v>0</v>
      </c>
      <c r="B87" s="14">
        <f>IF('RNV 02 2024'!J87="En tiempo",1,0)</f>
        <v>0</v>
      </c>
      <c r="C87" s="14">
        <f t="shared" si="0"/>
        <v>0</v>
      </c>
      <c r="D87" s="14">
        <f>IF('RNV 02 2024'!G87="Acepta", 1, IF('RNV 02 2024'!G87="Rechaza", 0.5, IF(ISBLANK('RNV 02 2024'!G87), 0, )))</f>
        <v>0</v>
      </c>
      <c r="E87" s="14">
        <f>IF('RNV 02 2024'!I87="Se señala",1,0)</f>
        <v>0</v>
      </c>
      <c r="F87" s="14">
        <f t="shared" si="1"/>
        <v>0</v>
      </c>
      <c r="G87" s="14" t="str">
        <f>IF('RNV 02 2024'!L87="Implementadas", 1, IF('RNV 02 2024'!L87="Parcialmente implementadas", 0.5, IF('RNV 02 2024'!L87="No implementadas", 0,"0" )))</f>
        <v>0</v>
      </c>
    </row>
    <row r="88" spans="1:7" ht="15.75" customHeight="1" x14ac:dyDescent="0.25">
      <c r="A88" s="14">
        <f>IF(LEN('RNV 02 2024'!G88)&gt;0, 1, 0)</f>
        <v>0</v>
      </c>
      <c r="B88" s="14">
        <f>IF('RNV 02 2024'!J88="En tiempo",1,0)</f>
        <v>0</v>
      </c>
      <c r="C88" s="14">
        <f t="shared" si="0"/>
        <v>0</v>
      </c>
      <c r="D88" s="14">
        <f>IF('RNV 02 2024'!G88="Acepta", 1, IF('RNV 02 2024'!G88="Rechaza", 0.5, IF(ISBLANK('RNV 02 2024'!G88), 0, )))</f>
        <v>0</v>
      </c>
      <c r="E88" s="14">
        <f>IF('RNV 02 2024'!I88="Se señala",1,0)</f>
        <v>0</v>
      </c>
      <c r="F88" s="14">
        <f t="shared" si="1"/>
        <v>0</v>
      </c>
      <c r="G88" s="14" t="str">
        <f>IF('RNV 02 2024'!L88="Implementadas", 1, IF('RNV 02 2024'!L88="Parcialmente implementadas", 0.5, IF('RNV 02 2024'!L88="No implementadas", 0,"0" )))</f>
        <v>0</v>
      </c>
    </row>
    <row r="89" spans="1:7" ht="15.75" customHeight="1" x14ac:dyDescent="0.25">
      <c r="A89" s="14">
        <f>IF(LEN('RNV 02 2024'!G89)&gt;0, 1, 0)</f>
        <v>0</v>
      </c>
      <c r="B89" s="14">
        <f>IF('RNV 02 2024'!J89="En tiempo",1,0)</f>
        <v>0</v>
      </c>
      <c r="C89" s="14">
        <f t="shared" si="0"/>
        <v>0</v>
      </c>
      <c r="D89" s="14">
        <f>IF('RNV 02 2024'!G89="Acepta", 1, IF('RNV 02 2024'!G89="Rechaza", 0.5, IF(ISBLANK('RNV 02 2024'!G89), 0, )))</f>
        <v>0</v>
      </c>
      <c r="E89" s="14">
        <f>IF('RNV 02 2024'!I89="Se señala",1,0)</f>
        <v>0</v>
      </c>
      <c r="F89" s="14">
        <f t="shared" si="1"/>
        <v>0</v>
      </c>
      <c r="G89" s="14" t="str">
        <f>IF('RNV 02 2024'!L89="Implementadas", 1, IF('RNV 02 2024'!L89="Parcialmente implementadas", 0.5, IF('RNV 02 2024'!L89="No implementadas", 0,"0" )))</f>
        <v>0</v>
      </c>
    </row>
    <row r="90" spans="1:7" ht="15.75" customHeight="1" x14ac:dyDescent="0.25">
      <c r="A90" s="14">
        <f>IF(LEN('RNV 02 2024'!G90)&gt;0, 1, 0)</f>
        <v>0</v>
      </c>
      <c r="B90" s="14">
        <f>IF('RNV 02 2024'!J90="En tiempo",1,0)</f>
        <v>0</v>
      </c>
      <c r="C90" s="14">
        <f t="shared" si="0"/>
        <v>0</v>
      </c>
      <c r="D90" s="14">
        <f>IF('RNV 02 2024'!G90="Acepta", 1, IF('RNV 02 2024'!G90="Rechaza", 0.5, IF(ISBLANK('RNV 02 2024'!G90), 0, )))</f>
        <v>0</v>
      </c>
      <c r="E90" s="14">
        <f>IF('RNV 02 2024'!I90="Se señala",1,0)</f>
        <v>0</v>
      </c>
      <c r="F90" s="14">
        <f t="shared" si="1"/>
        <v>0</v>
      </c>
      <c r="G90" s="14" t="str">
        <f>IF('RNV 02 2024'!L90="Implementadas", 1, IF('RNV 02 2024'!L90="Parcialmente implementadas", 0.5, IF('RNV 02 2024'!L90="No implementadas", 0,"0" )))</f>
        <v>0</v>
      </c>
    </row>
    <row r="91" spans="1:7" ht="15.75" customHeight="1" x14ac:dyDescent="0.25">
      <c r="A91" s="14">
        <f>IF(LEN('RNV 02 2024'!G91)&gt;0, 1, 0)</f>
        <v>0</v>
      </c>
      <c r="B91" s="14">
        <f>IF('RNV 02 2024'!J91="En tiempo",1,0)</f>
        <v>0</v>
      </c>
      <c r="C91" s="14">
        <f t="shared" si="0"/>
        <v>0</v>
      </c>
      <c r="D91" s="14">
        <f>IF('RNV 02 2024'!G91="Acepta", 1, IF('RNV 02 2024'!G91="Rechaza", 0.5, IF(ISBLANK('RNV 02 2024'!G91), 0, )))</f>
        <v>0</v>
      </c>
      <c r="E91" s="14">
        <f>IF('RNV 02 2024'!I91="Se señala",1,0)</f>
        <v>0</v>
      </c>
      <c r="F91" s="14">
        <f t="shared" si="1"/>
        <v>0</v>
      </c>
      <c r="G91" s="14" t="str">
        <f>IF('RNV 02 2024'!L91="Implementadas", 1, IF('RNV 02 2024'!L91="Parcialmente implementadas", 0.5, IF('RNV 02 2024'!L91="No implementadas", 0,"0" )))</f>
        <v>0</v>
      </c>
    </row>
    <row r="92" spans="1:7" ht="15.75" customHeight="1" x14ac:dyDescent="0.25">
      <c r="A92" s="14">
        <f>IF(LEN('RNV 02 2024'!G92)&gt;0, 1, 0)</f>
        <v>0</v>
      </c>
      <c r="B92" s="14">
        <f>IF('RNV 02 2024'!J92="En tiempo",1,0)</f>
        <v>0</v>
      </c>
      <c r="C92" s="14">
        <f t="shared" si="0"/>
        <v>0</v>
      </c>
      <c r="D92" s="14">
        <f>IF('RNV 02 2024'!G92="Acepta", 1, IF('RNV 02 2024'!G92="Rechaza", 0.5, IF(ISBLANK('RNV 02 2024'!G92), 0, )))</f>
        <v>0</v>
      </c>
      <c r="E92" s="14">
        <f>IF('RNV 02 2024'!I92="Se señala",1,0)</f>
        <v>0</v>
      </c>
      <c r="F92" s="14">
        <f t="shared" si="1"/>
        <v>0</v>
      </c>
      <c r="G92" s="14" t="str">
        <f>IF('RNV 02 2024'!L92="Implementadas", 1, IF('RNV 02 2024'!L92="Parcialmente implementadas", 0.5, IF('RNV 02 2024'!L92="No implementadas", 0,"0" )))</f>
        <v>0</v>
      </c>
    </row>
    <row r="93" spans="1:7" ht="15.75" customHeight="1" x14ac:dyDescent="0.25">
      <c r="A93" s="14">
        <f>IF(LEN('RNV 02 2024'!G93)&gt;0, 1, 0)</f>
        <v>0</v>
      </c>
      <c r="B93" s="14">
        <f>IF('RNV 02 2024'!J93="En tiempo",1,0)</f>
        <v>0</v>
      </c>
      <c r="C93" s="14">
        <f t="shared" si="0"/>
        <v>0</v>
      </c>
      <c r="D93" s="14">
        <f>IF('RNV 02 2024'!G93="Acepta", 1, IF('RNV 02 2024'!G93="Rechaza", 0.5, IF(ISBLANK('RNV 02 2024'!G93), 0, )))</f>
        <v>0</v>
      </c>
      <c r="E93" s="14">
        <f>IF('RNV 02 2024'!I93="Se señala",1,0)</f>
        <v>0</v>
      </c>
      <c r="F93" s="14">
        <f t="shared" si="1"/>
        <v>0</v>
      </c>
      <c r="G93" s="14" t="str">
        <f>IF('RNV 02 2024'!L93="Implementadas", 1, IF('RNV 02 2024'!L93="Parcialmente implementadas", 0.5, IF('RNV 02 2024'!L93="No implementadas", 0,"0" )))</f>
        <v>0</v>
      </c>
    </row>
    <row r="94" spans="1:7" ht="15.75" customHeight="1" x14ac:dyDescent="0.25">
      <c r="A94" s="14">
        <f>IF(LEN('RNV 02 2024'!G94)&gt;0, 1, 0)</f>
        <v>0</v>
      </c>
      <c r="B94" s="14">
        <f>IF('RNV 02 2024'!J94="En tiempo",1,0)</f>
        <v>0</v>
      </c>
      <c r="C94" s="14">
        <f t="shared" si="0"/>
        <v>0</v>
      </c>
      <c r="D94" s="14">
        <f>IF('RNV 02 2024'!G94="Acepta", 1, IF('RNV 02 2024'!G94="Rechaza", 0.5, IF(ISBLANK('RNV 02 2024'!G94), 0, )))</f>
        <v>0</v>
      </c>
      <c r="E94" s="14">
        <f>IF('RNV 02 2024'!I94="Se señala",1,0)</f>
        <v>0</v>
      </c>
      <c r="F94" s="14">
        <f t="shared" si="1"/>
        <v>0</v>
      </c>
      <c r="G94" s="14" t="str">
        <f>IF('RNV 02 2024'!L94="Implementadas", 1, IF('RNV 02 2024'!L94="Parcialmente implementadas", 0.5, IF('RNV 02 2024'!L94="No implementadas", 0,"0" )))</f>
        <v>0</v>
      </c>
    </row>
    <row r="95" spans="1:7" ht="15.75" customHeight="1" x14ac:dyDescent="0.25">
      <c r="A95" s="14">
        <f>IF(LEN('RNV 02 2024'!G95)&gt;0, 1, 0)</f>
        <v>0</v>
      </c>
      <c r="B95" s="14">
        <f>IF('RNV 02 2024'!J95="En tiempo",1,0)</f>
        <v>0</v>
      </c>
      <c r="C95" s="14">
        <f t="shared" si="0"/>
        <v>0</v>
      </c>
      <c r="D95" s="14">
        <f>IF('RNV 02 2024'!G95="Acepta", 1, IF('RNV 02 2024'!G95="Rechaza", 0.5, IF(ISBLANK('RNV 02 2024'!G95), 0, )))</f>
        <v>0</v>
      </c>
      <c r="E95" s="14">
        <f>IF('RNV 02 2024'!I95="Se señala",1,0)</f>
        <v>0</v>
      </c>
      <c r="F95" s="14">
        <f t="shared" si="1"/>
        <v>0</v>
      </c>
      <c r="G95" s="14" t="str">
        <f>IF('RNV 02 2024'!L95="Implementadas", 1, IF('RNV 02 2024'!L95="Parcialmente implementadas", 0.5, IF('RNV 02 2024'!L95="No implementadas", 0,"0" )))</f>
        <v>0</v>
      </c>
    </row>
    <row r="96" spans="1:7" ht="15.75" customHeight="1" x14ac:dyDescent="0.25">
      <c r="A96" s="14">
        <f>IF(LEN('RNV 02 2024'!G96)&gt;0, 1, 0)</f>
        <v>0</v>
      </c>
      <c r="B96" s="14">
        <f>IF('RNV 02 2024'!J96="En tiempo",1,0)</f>
        <v>0</v>
      </c>
      <c r="C96" s="14">
        <f t="shared" si="0"/>
        <v>0</v>
      </c>
      <c r="D96" s="14">
        <f>IF('RNV 02 2024'!G96="Acepta", 1, IF('RNV 02 2024'!G96="Rechaza", 0.5, IF(ISBLANK('RNV 02 2024'!G96), 0, )))</f>
        <v>0</v>
      </c>
      <c r="E96" s="14">
        <f>IF('RNV 02 2024'!I96="Se señala",1,0)</f>
        <v>0</v>
      </c>
      <c r="F96" s="14">
        <f t="shared" si="1"/>
        <v>0</v>
      </c>
      <c r="G96" s="14" t="str">
        <f>IF('RNV 02 2024'!L96="Implementadas", 1, IF('RNV 02 2024'!L96="Parcialmente implementadas", 0.5, IF('RNV 02 2024'!L96="No implementadas", 0,"0" )))</f>
        <v>0</v>
      </c>
    </row>
    <row r="97" spans="1:7" ht="15.75" customHeight="1" x14ac:dyDescent="0.25">
      <c r="A97" s="14">
        <f>IF(LEN('RNV 02 2024'!G97)&gt;0, 1, 0)</f>
        <v>0</v>
      </c>
      <c r="B97" s="14">
        <f>IF('RNV 02 2024'!J97="En tiempo",1,0)</f>
        <v>0</v>
      </c>
      <c r="C97" s="14">
        <f t="shared" si="0"/>
        <v>0</v>
      </c>
      <c r="D97" s="14">
        <f>IF('RNV 02 2024'!G97="Acepta", 1, IF('RNV 02 2024'!G97="Rechaza", 0.5, IF(ISBLANK('RNV 02 2024'!G97), 0, )))</f>
        <v>0</v>
      </c>
      <c r="E97" s="14">
        <f>IF('RNV 02 2024'!I97="Se señala",1,0)</f>
        <v>0</v>
      </c>
      <c r="F97" s="14">
        <f t="shared" si="1"/>
        <v>0</v>
      </c>
      <c r="G97" s="14" t="str">
        <f>IF('RNV 02 2024'!L97="Implementadas", 1, IF('RNV 02 2024'!L97="Parcialmente implementadas", 0.5, IF('RNV 02 2024'!L97="No implementadas", 0,"0" )))</f>
        <v>0</v>
      </c>
    </row>
    <row r="98" spans="1:7" ht="15.75" customHeight="1" x14ac:dyDescent="0.25">
      <c r="A98" s="14">
        <f>IF(LEN('RNV 02 2024'!G98)&gt;0, 1, 0)</f>
        <v>0</v>
      </c>
      <c r="B98" s="14">
        <f>IF('RNV 02 2024'!J98="En tiempo",1,0)</f>
        <v>0</v>
      </c>
      <c r="C98" s="14">
        <f t="shared" si="0"/>
        <v>0</v>
      </c>
      <c r="D98" s="14">
        <f>IF('RNV 02 2024'!G98="Acepta", 1, IF('RNV 02 2024'!G98="Rechaza", 0.5, IF(ISBLANK('RNV 02 2024'!G98), 0, )))</f>
        <v>0</v>
      </c>
      <c r="E98" s="14">
        <f>IF('RNV 02 2024'!I98="Se señala",1,0)</f>
        <v>0</v>
      </c>
      <c r="F98" s="14">
        <f t="shared" si="1"/>
        <v>0</v>
      </c>
      <c r="G98" s="14" t="str">
        <f>IF('RNV 02 2024'!L98="Implementadas", 1, IF('RNV 02 2024'!L98="Parcialmente implementadas", 0.5, IF('RNV 02 2024'!L98="No implementadas", 0,"0" )))</f>
        <v>0</v>
      </c>
    </row>
    <row r="99" spans="1:7" ht="15.75" customHeight="1" x14ac:dyDescent="0.25">
      <c r="A99" s="14">
        <f>IF(LEN('RNV 02 2024'!G99)&gt;0, 1, 0)</f>
        <v>0</v>
      </c>
      <c r="B99" s="14">
        <f>IF('RNV 02 2024'!J99="En tiempo",1,0)</f>
        <v>0</v>
      </c>
      <c r="C99" s="14">
        <f t="shared" si="0"/>
        <v>0</v>
      </c>
      <c r="D99" s="14">
        <f>IF('RNV 02 2024'!G99="Acepta", 1, IF('RNV 02 2024'!G99="Rechaza", 0.5, IF(ISBLANK('RNV 02 2024'!G99), 0, )))</f>
        <v>0</v>
      </c>
      <c r="E99" s="14">
        <f>IF('RNV 02 2024'!I99="Se señala",1,0)</f>
        <v>0</v>
      </c>
      <c r="F99" s="14">
        <f t="shared" si="1"/>
        <v>0</v>
      </c>
      <c r="G99" s="14" t="str">
        <f>IF('RNV 02 2024'!L99="Implementadas", 1, IF('RNV 02 2024'!L99="Parcialmente implementadas", 0.5, IF('RNV 02 2024'!L99="No implementadas", 0,"0" )))</f>
        <v>0</v>
      </c>
    </row>
    <row r="100" spans="1:7" ht="15.75" customHeight="1" x14ac:dyDescent="0.25">
      <c r="A100" s="14">
        <f>IF(LEN('RNV 02 2024'!G100)&gt;0, 1, 0)</f>
        <v>1</v>
      </c>
      <c r="B100" s="14">
        <f>IF('RNV 02 2024'!J100="En tiempo",1,0)</f>
        <v>0</v>
      </c>
      <c r="C100" s="14">
        <f t="shared" si="0"/>
        <v>0.5</v>
      </c>
      <c r="D100" s="14">
        <f>IF('RNV 02 2024'!G100="Acepta", 1, IF('RNV 02 2024'!G100="Rechaza", 0.5, IF(ISBLANK('RNV 02 2024'!G100), 0, )))</f>
        <v>1</v>
      </c>
      <c r="E100" s="14">
        <f>IF('RNV 02 2024'!I100="Se señala",1,0)</f>
        <v>1</v>
      </c>
      <c r="F100" s="14">
        <f t="shared" si="1"/>
        <v>1</v>
      </c>
      <c r="G100" s="14" t="str">
        <f>IF('RNV 02 2024'!L100="Implementadas", 1, IF('RNV 02 2024'!L100="Parcialmente implementadas", 0.5, IF('RNV 02 2024'!L100="No implementadas", 0,"0" )))</f>
        <v>0</v>
      </c>
    </row>
    <row r="101" spans="1:7" ht="15.75" customHeight="1" x14ac:dyDescent="0.25">
      <c r="A101" s="14">
        <f>IF(LEN('RNV 02 2024'!G101)&gt;0, 1, 0)</f>
        <v>0</v>
      </c>
      <c r="B101" s="14">
        <f>IF('RNV 02 2024'!J101="En tiempo",1,0)</f>
        <v>0</v>
      </c>
      <c r="C101" s="14">
        <f t="shared" si="0"/>
        <v>0</v>
      </c>
      <c r="D101" s="14">
        <f>IF('RNV 02 2024'!G101="Acepta", 1, IF('RNV 02 2024'!G101="Rechaza", 0.5, IF(ISBLANK('RNV 02 2024'!G101), 0, )))</f>
        <v>0</v>
      </c>
      <c r="E101" s="14">
        <f>IF('RNV 02 2024'!I101="Se señala",1,0)</f>
        <v>0</v>
      </c>
      <c r="F101" s="14">
        <f t="shared" si="1"/>
        <v>0</v>
      </c>
      <c r="G101" s="14" t="str">
        <f>IF('RNV 02 2024'!L101="Implementadas", 1, IF('RNV 02 2024'!L101="Parcialmente implementadas", 0.5, IF('RNV 02 2024'!L101="No implementadas", 0,"0" )))</f>
        <v>0</v>
      </c>
    </row>
    <row r="102" spans="1:7" ht="15.75" customHeight="1" x14ac:dyDescent="0.25">
      <c r="A102" s="14">
        <f>IF(LEN('RNV 02 2024'!G102)&gt;0, 1, 0)</f>
        <v>0</v>
      </c>
      <c r="B102" s="14">
        <f>IF('RNV 02 2024'!J102="En tiempo",1,0)</f>
        <v>0</v>
      </c>
      <c r="C102" s="14">
        <f t="shared" si="0"/>
        <v>0</v>
      </c>
      <c r="D102" s="14">
        <f>IF('RNV 02 2024'!G102="Acepta", 1, IF('RNV 02 2024'!G102="Rechaza", 0.5, IF(ISBLANK('RNV 02 2024'!G102), 0, )))</f>
        <v>0</v>
      </c>
      <c r="E102" s="14">
        <f>IF('RNV 02 2024'!I102="Se señala",1,0)</f>
        <v>0</v>
      </c>
      <c r="F102" s="14">
        <f t="shared" si="1"/>
        <v>0</v>
      </c>
      <c r="G102" s="14" t="str">
        <f>IF('RNV 02 2024'!L102="Implementadas", 1, IF('RNV 02 2024'!L102="Parcialmente implementadas", 0.5, IF('RNV 02 2024'!L102="No implementadas", 0,"0" )))</f>
        <v>0</v>
      </c>
    </row>
    <row r="103" spans="1:7" ht="15.75" customHeight="1" x14ac:dyDescent="0.25">
      <c r="A103" s="14">
        <f>IF(LEN('RNV 02 2024'!G103)&gt;0, 1, 0)</f>
        <v>0</v>
      </c>
      <c r="B103" s="14">
        <f>IF('RNV 02 2024'!J103="En tiempo",1,0)</f>
        <v>0</v>
      </c>
      <c r="C103" s="14">
        <f t="shared" si="0"/>
        <v>0</v>
      </c>
      <c r="D103" s="14">
        <f>IF('RNV 02 2024'!G103="Acepta", 1, IF('RNV 02 2024'!G103="Rechaza", 0.5, IF(ISBLANK('RNV 02 2024'!G103), 0, )))</f>
        <v>0</v>
      </c>
      <c r="E103" s="14">
        <f>IF('RNV 02 2024'!I103="Se señala",1,0)</f>
        <v>0</v>
      </c>
      <c r="F103" s="14">
        <f t="shared" si="1"/>
        <v>0</v>
      </c>
      <c r="G103" s="14" t="str">
        <f>IF('RNV 02 2024'!L103="Implementadas", 1, IF('RNV 02 2024'!L103="Parcialmente implementadas", 0.5, IF('RNV 02 2024'!L103="No implementadas", 0,"0" )))</f>
        <v>0</v>
      </c>
    </row>
    <row r="104" spans="1:7" ht="15.75" customHeight="1" x14ac:dyDescent="0.25">
      <c r="A104" s="14">
        <f>IF(LEN('RNV 02 2024'!G104)&gt;0, 1, 0)</f>
        <v>0</v>
      </c>
      <c r="B104" s="14">
        <f>IF('RNV 02 2024'!J104="En tiempo",1,0)</f>
        <v>0</v>
      </c>
      <c r="C104" s="14">
        <f t="shared" si="0"/>
        <v>0</v>
      </c>
      <c r="D104" s="14">
        <f>IF('RNV 02 2024'!G104="Acepta", 1, IF('RNV 02 2024'!G104="Rechaza", 0.5, IF(ISBLANK('RNV 02 2024'!G104), 0, )))</f>
        <v>0</v>
      </c>
      <c r="E104" s="14">
        <f>IF('RNV 02 2024'!I104="Se señala",1,0)</f>
        <v>0</v>
      </c>
      <c r="F104" s="14">
        <f t="shared" si="1"/>
        <v>0</v>
      </c>
      <c r="G104" s="14" t="str">
        <f>IF('RNV 02 2024'!L104="Implementadas", 1, IF('RNV 02 2024'!L104="Parcialmente implementadas", 0.5, IF('RNV 02 2024'!L104="No implementadas", 0,"0" )))</f>
        <v>0</v>
      </c>
    </row>
    <row r="105" spans="1:7" ht="15.75" customHeight="1" x14ac:dyDescent="0.25">
      <c r="A105" s="14">
        <f>IF(LEN('RNV 02 2024'!G105)&gt;0, 1, 0)</f>
        <v>0</v>
      </c>
      <c r="B105" s="14">
        <f>IF('RNV 02 2024'!J105="En tiempo",1,0)</f>
        <v>0</v>
      </c>
      <c r="C105" s="14">
        <f t="shared" si="0"/>
        <v>0</v>
      </c>
      <c r="D105" s="14">
        <f>IF('RNV 02 2024'!G105="Acepta", 1, IF('RNV 02 2024'!G105="Rechaza", 0.5, IF(ISBLANK('RNV 02 2024'!G105), 0, )))</f>
        <v>0</v>
      </c>
      <c r="E105" s="14">
        <f>IF('RNV 02 2024'!I105="Se señala",1,0)</f>
        <v>0</v>
      </c>
      <c r="F105" s="14">
        <f t="shared" si="1"/>
        <v>0</v>
      </c>
      <c r="G105" s="14" t="str">
        <f>IF('RNV 02 2024'!L105="Implementadas", 1, IF('RNV 02 2024'!L105="Parcialmente implementadas", 0.5, IF('RNV 02 2024'!L105="No implementadas", 0,"0" )))</f>
        <v>0</v>
      </c>
    </row>
    <row r="106" spans="1:7" ht="15.75" customHeight="1" x14ac:dyDescent="0.25">
      <c r="A106" s="14">
        <f>IF(LEN('RNV 02 2024'!G106)&gt;0, 1, 0)</f>
        <v>1</v>
      </c>
      <c r="B106" s="14">
        <f>IF('RNV 02 2024'!J106="En tiempo",1,0)</f>
        <v>0</v>
      </c>
      <c r="C106" s="14">
        <f t="shared" si="0"/>
        <v>0.5</v>
      </c>
      <c r="D106" s="14">
        <f>IF('RNV 02 2024'!G106="Acepta", 1, IF('RNV 02 2024'!G106="Rechaza", 0.5, IF(ISBLANK('RNV 02 2024'!G106), 0, )))</f>
        <v>0.5</v>
      </c>
      <c r="E106" s="14">
        <f>IF('RNV 02 2024'!I106="Se señala",1,0)</f>
        <v>0</v>
      </c>
      <c r="F106" s="14">
        <f t="shared" si="1"/>
        <v>0.25</v>
      </c>
      <c r="G106" s="14">
        <f>IF('RNV 02 2024'!L106="Implementadas", 1, IF('RNV 02 2024'!L106="Parcialmente implementadas", 0.5, IF('RNV 02 2024'!L106="No implementadas", 0,"0" )))</f>
        <v>0</v>
      </c>
    </row>
    <row r="107" spans="1:7" ht="15.75" customHeight="1" x14ac:dyDescent="0.25">
      <c r="A107" s="14">
        <f>IF(LEN('RNV 02 2024'!G107)&gt;0, 1, 0)</f>
        <v>1</v>
      </c>
      <c r="B107" s="14">
        <f>IF('RNV 02 2024'!J107="En tiempo",1,0)</f>
        <v>1</v>
      </c>
      <c r="C107" s="14">
        <f t="shared" si="0"/>
        <v>1</v>
      </c>
      <c r="D107" s="14">
        <f>IF('RNV 02 2024'!G107="Acepta", 1, IF('RNV 02 2024'!G107="Rechaza", 0.5, IF(ISBLANK('RNV 02 2024'!G107), 0, )))</f>
        <v>0.5</v>
      </c>
      <c r="E107" s="14">
        <f>IF('RNV 02 2024'!I107="Se señala",1,0)</f>
        <v>0</v>
      </c>
      <c r="F107" s="14">
        <f t="shared" si="1"/>
        <v>0.25</v>
      </c>
      <c r="G107" s="14">
        <f>IF('RNV 02 2024'!L107="Implementadas", 1, IF('RNV 02 2024'!L107="Parcialmente implementadas", 0.5, IF('RNV 02 2024'!L107="No implementadas", 0,"0" )))</f>
        <v>0</v>
      </c>
    </row>
    <row r="108" spans="1:7" ht="15.75" customHeight="1" x14ac:dyDescent="0.25">
      <c r="A108" s="14">
        <f>IF(LEN('RNV 02 2024'!G108)&gt;0, 1, 0)</f>
        <v>0</v>
      </c>
      <c r="B108" s="14">
        <f>IF('RNV 02 2024'!J108="En tiempo",1,0)</f>
        <v>0</v>
      </c>
      <c r="C108" s="14">
        <f t="shared" si="0"/>
        <v>0</v>
      </c>
      <c r="D108" s="14">
        <f>IF('RNV 02 2024'!G108="Acepta", 1, IF('RNV 02 2024'!G108="Rechaza", 0.5, IF(ISBLANK('RNV 02 2024'!G108), 0, )))</f>
        <v>0</v>
      </c>
      <c r="E108" s="14">
        <f>IF('RNV 02 2024'!I108="Se señala",1,0)</f>
        <v>0</v>
      </c>
      <c r="F108" s="14">
        <f t="shared" si="1"/>
        <v>0</v>
      </c>
      <c r="G108" s="14" t="str">
        <f>IF('RNV 02 2024'!L108="Implementadas", 1, IF('RNV 02 2024'!L108="Parcialmente implementadas", 0.5, IF('RNV 02 2024'!L108="No implementadas", 0,"0" )))</f>
        <v>0</v>
      </c>
    </row>
    <row r="109" spans="1:7" ht="15.75" customHeight="1" x14ac:dyDescent="0.25">
      <c r="A109" s="14">
        <f>IF(LEN('RNV 02 2024'!G109)&gt;0, 1, 0)</f>
        <v>0</v>
      </c>
      <c r="B109" s="14">
        <f>IF('RNV 02 2024'!J109="En tiempo",1,0)</f>
        <v>0</v>
      </c>
      <c r="C109" s="14">
        <f t="shared" si="0"/>
        <v>0</v>
      </c>
      <c r="D109" s="14">
        <f>IF('RNV 02 2024'!G109="Acepta", 1, IF('RNV 02 2024'!G109="Rechaza", 0.5, IF(ISBLANK('RNV 02 2024'!G109), 0, )))</f>
        <v>0</v>
      </c>
      <c r="E109" s="14">
        <f>IF('RNV 02 2024'!I109="Se señala",1,0)</f>
        <v>0</v>
      </c>
      <c r="F109" s="14">
        <f t="shared" si="1"/>
        <v>0</v>
      </c>
      <c r="G109" s="14" t="str">
        <f>IF('RNV 02 2024'!L109="Implementadas", 1, IF('RNV 02 2024'!L109="Parcialmente implementadas", 0.5, IF('RNV 02 2024'!L109="No implementadas", 0,"0" )))</f>
        <v>0</v>
      </c>
    </row>
    <row r="110" spans="1:7" ht="15.75" customHeight="1" x14ac:dyDescent="0.25">
      <c r="A110" s="14">
        <f>IF(LEN('RNV 02 2024'!G110)&gt;0, 1, 0)</f>
        <v>1</v>
      </c>
      <c r="B110" s="14">
        <f>IF('RNV 02 2024'!J110="En tiempo",1,0)</f>
        <v>1</v>
      </c>
      <c r="C110" s="14">
        <f t="shared" si="0"/>
        <v>1</v>
      </c>
      <c r="D110" s="14">
        <f>IF('RNV 02 2024'!G110="Acepta", 1, IF('RNV 02 2024'!G110="Rechaza", 0.5, IF(ISBLANK('RNV 02 2024'!G110), 0, )))</f>
        <v>1</v>
      </c>
      <c r="E110" s="14">
        <f>IF('RNV 02 2024'!I110="Se señala",1,0)</f>
        <v>1</v>
      </c>
      <c r="F110" s="14">
        <f t="shared" si="1"/>
        <v>1</v>
      </c>
      <c r="G110" s="14">
        <f>IF('RNV 02 2024'!L110="Implementadas", 1, IF('RNV 02 2024'!L110="Parcialmente implementadas", 0.5, IF('RNV 02 2024'!L110="No implementadas", 0,"0" )))</f>
        <v>0.5</v>
      </c>
    </row>
    <row r="111" spans="1:7" ht="15.75" customHeight="1" x14ac:dyDescent="0.25">
      <c r="A111" s="14">
        <f>IF(LEN('RNV 02 2024'!G111)&gt;0, 1, 0)</f>
        <v>0</v>
      </c>
      <c r="B111" s="14">
        <f>IF('RNV 02 2024'!J111="En tiempo",1,0)</f>
        <v>0</v>
      </c>
      <c r="C111" s="14">
        <f t="shared" si="0"/>
        <v>0</v>
      </c>
      <c r="D111" s="14">
        <f>IF('RNV 02 2024'!G111="Acepta", 1, IF('RNV 02 2024'!G111="Rechaza", 0.5, IF(ISBLANK('RNV 02 2024'!G111), 0, )))</f>
        <v>0</v>
      </c>
      <c r="E111" s="14">
        <f>IF('RNV 02 2024'!I111="Se señala",1,0)</f>
        <v>0</v>
      </c>
      <c r="F111" s="14">
        <f t="shared" si="1"/>
        <v>0</v>
      </c>
      <c r="G111" s="14" t="str">
        <f>IF('RNV 02 2024'!L111="Implementadas", 1, IF('RNV 02 2024'!L111="Parcialmente implementadas", 0.5, IF('RNV 02 2024'!L111="No implementadas", 0,"0" )))</f>
        <v>0</v>
      </c>
    </row>
    <row r="112" spans="1:7" ht="15.75" customHeight="1" x14ac:dyDescent="0.25">
      <c r="A112" s="14">
        <f>IF(LEN('RNV 02 2024'!G112)&gt;0, 1, 0)</f>
        <v>0</v>
      </c>
      <c r="B112" s="14">
        <f>IF('RNV 02 2024'!J112="En tiempo",1,0)</f>
        <v>0</v>
      </c>
      <c r="C112" s="14">
        <f t="shared" si="0"/>
        <v>0</v>
      </c>
      <c r="D112" s="14">
        <f>IF('RNV 02 2024'!G112="Acepta", 1, IF('RNV 02 2024'!G112="Rechaza", 0.5, IF(ISBLANK('RNV 02 2024'!G112), 0, )))</f>
        <v>0</v>
      </c>
      <c r="E112" s="14">
        <f>IF('RNV 02 2024'!I112="Se señala",1,0)</f>
        <v>0</v>
      </c>
      <c r="F112" s="14">
        <f t="shared" si="1"/>
        <v>0</v>
      </c>
      <c r="G112" s="14" t="str">
        <f>IF('RNV 02 2024'!L112="Implementadas", 1, IF('RNV 02 2024'!L112="Parcialmente implementadas", 0.5, IF('RNV 02 2024'!L112="No implementadas", 0,"0" )))</f>
        <v>0</v>
      </c>
    </row>
    <row r="113" spans="1:7" ht="15.75" customHeight="1" x14ac:dyDescent="0.25">
      <c r="A113" s="14">
        <f>IF(LEN('RNV 02 2024'!G113)&gt;0, 1, 0)</f>
        <v>0</v>
      </c>
      <c r="B113" s="14">
        <f>IF('RNV 02 2024'!J113="En tiempo",1,0)</f>
        <v>0</v>
      </c>
      <c r="C113" s="14">
        <f t="shared" si="0"/>
        <v>0</v>
      </c>
      <c r="D113" s="14">
        <f>IF('RNV 02 2024'!G113="Acepta", 1, IF('RNV 02 2024'!G113="Rechaza", 0.5, IF(ISBLANK('RNV 02 2024'!G113), 0, )))</f>
        <v>0</v>
      </c>
      <c r="E113" s="14">
        <f>IF('RNV 02 2024'!I113="Se señala",1,0)</f>
        <v>0</v>
      </c>
      <c r="F113" s="14">
        <f t="shared" si="1"/>
        <v>0</v>
      </c>
      <c r="G113" s="14" t="str">
        <f>IF('RNV 02 2024'!L113="Implementadas", 1, IF('RNV 02 2024'!L113="Parcialmente implementadas", 0.5, IF('RNV 02 2024'!L113="No implementadas", 0,"0" )))</f>
        <v>0</v>
      </c>
    </row>
    <row r="114" spans="1:7" ht="15.75" customHeight="1" x14ac:dyDescent="0.25">
      <c r="A114" s="14">
        <f>IF(LEN('RNV 02 2024'!G114)&gt;0, 1, 0)</f>
        <v>1</v>
      </c>
      <c r="B114" s="14">
        <f>IF('RNV 02 2024'!J114="En tiempo",1,0)</f>
        <v>0</v>
      </c>
      <c r="C114" s="14">
        <f t="shared" si="0"/>
        <v>0.5</v>
      </c>
      <c r="D114" s="14">
        <f>IF('RNV 02 2024'!G114="Acepta", 1, IF('RNV 02 2024'!G114="Rechaza", 0.5, IF(ISBLANK('RNV 02 2024'!G114), 0, )))</f>
        <v>1</v>
      </c>
      <c r="E114" s="14">
        <f>IF('RNV 02 2024'!I114="Se señala",1,0)</f>
        <v>1</v>
      </c>
      <c r="F114" s="14">
        <f t="shared" si="1"/>
        <v>1</v>
      </c>
      <c r="G114" s="14">
        <f>IF('RNV 02 2024'!L114="Implementadas", 1, IF('RNV 02 2024'!L114="Parcialmente implementadas", 0.5, IF('RNV 02 2024'!L114="No implementadas", 0,"0" )))</f>
        <v>1</v>
      </c>
    </row>
    <row r="115" spans="1:7" ht="15.75" customHeight="1" x14ac:dyDescent="0.25"/>
    <row r="116" spans="1:7" ht="15.75" customHeight="1" x14ac:dyDescent="0.25">
      <c r="A116" s="14" t="s">
        <v>17</v>
      </c>
      <c r="B116" s="14" t="s">
        <v>19</v>
      </c>
      <c r="C116" s="14" t="s">
        <v>20</v>
      </c>
      <c r="D116" s="14" t="s">
        <v>33</v>
      </c>
    </row>
    <row r="117" spans="1:7" ht="15.75" customHeight="1" x14ac:dyDescent="0.25">
      <c r="A117" s="14" t="s">
        <v>30</v>
      </c>
      <c r="B117" s="14" t="s">
        <v>32</v>
      </c>
      <c r="C117" s="14" t="s">
        <v>26</v>
      </c>
      <c r="D117" s="14" t="s">
        <v>21</v>
      </c>
    </row>
    <row r="118" spans="1:7" ht="15.75" customHeight="1" x14ac:dyDescent="0.25">
      <c r="D118" s="14" t="s">
        <v>174</v>
      </c>
    </row>
    <row r="119" spans="1:7" ht="15.75" customHeight="1" x14ac:dyDescent="0.25"/>
    <row r="120" spans="1:7" ht="15.75" customHeight="1" x14ac:dyDescent="0.25"/>
    <row r="121" spans="1:7" ht="15.75" customHeight="1" x14ac:dyDescent="0.25"/>
    <row r="122" spans="1:7" ht="15.75" customHeight="1" x14ac:dyDescent="0.25"/>
    <row r="123" spans="1:7" ht="15.75" customHeight="1" x14ac:dyDescent="0.25"/>
    <row r="124" spans="1:7" ht="15.75" customHeight="1" x14ac:dyDescent="0.25"/>
    <row r="125" spans="1:7" ht="15.75" customHeight="1" x14ac:dyDescent="0.25"/>
    <row r="126" spans="1:7" ht="15.75" customHeight="1" x14ac:dyDescent="0.25"/>
    <row r="127" spans="1:7" ht="15.75" customHeight="1" x14ac:dyDescent="0.25"/>
    <row r="128" spans="1:7"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sheetPr>
  <dimension ref="A1:M1000"/>
  <sheetViews>
    <sheetView topLeftCell="D1" workbookViewId="0">
      <pane ySplit="1" topLeftCell="A206" activePane="bottomLeft" state="frozen"/>
      <selection pane="bottomLeft" activeCell="F226" sqref="F226"/>
    </sheetView>
  </sheetViews>
  <sheetFormatPr baseColWidth="10" defaultColWidth="14.42578125" defaultRowHeight="15" customHeight="1" x14ac:dyDescent="0.2"/>
  <cols>
    <col min="1" max="1" width="18.85546875" style="86" customWidth="1"/>
    <col min="2" max="2" width="37.42578125" style="86" customWidth="1"/>
    <col min="3" max="3" width="22.140625" style="86" customWidth="1"/>
    <col min="4" max="4" width="24.7109375" style="86" customWidth="1"/>
    <col min="5" max="5" width="30.5703125" style="86" customWidth="1"/>
    <col min="6" max="6" width="23" style="113" customWidth="1"/>
    <col min="7" max="7" width="21.28515625" style="86" customWidth="1"/>
    <col min="8" max="8" width="29.28515625" style="86" customWidth="1"/>
    <col min="9" max="9" width="34.28515625" style="86" customWidth="1"/>
    <col min="10" max="10" width="22.28515625" style="86" customWidth="1"/>
    <col min="11" max="11" width="25.5703125" style="86" customWidth="1"/>
    <col min="12" max="12" width="20.7109375" style="86" customWidth="1"/>
    <col min="13" max="13" width="27.140625" style="86" customWidth="1"/>
    <col min="14" max="26" width="10.7109375" style="86" customWidth="1"/>
    <col min="27" max="16384" width="14.42578125" style="86"/>
  </cols>
  <sheetData>
    <row r="1" spans="1:13" ht="37.5" customHeight="1" x14ac:dyDescent="0.25">
      <c r="A1" s="83" t="s">
        <v>0</v>
      </c>
      <c r="B1" s="83" t="s">
        <v>1</v>
      </c>
      <c r="C1" s="83" t="s">
        <v>2</v>
      </c>
      <c r="D1" s="83" t="s">
        <v>3</v>
      </c>
      <c r="E1" s="84" t="s">
        <v>4</v>
      </c>
      <c r="F1" s="104" t="s">
        <v>5</v>
      </c>
      <c r="G1" s="83" t="s">
        <v>6</v>
      </c>
      <c r="H1" s="84" t="s">
        <v>7</v>
      </c>
      <c r="I1" s="83" t="s">
        <v>8</v>
      </c>
      <c r="J1" s="83" t="s">
        <v>9</v>
      </c>
      <c r="K1" s="85" t="s">
        <v>10</v>
      </c>
      <c r="L1" s="83" t="s">
        <v>11</v>
      </c>
      <c r="M1" s="83" t="s">
        <v>12</v>
      </c>
    </row>
    <row r="2" spans="1:13" ht="14.25" x14ac:dyDescent="0.2">
      <c r="A2" s="87" t="s">
        <v>827</v>
      </c>
      <c r="B2" s="88" t="s">
        <v>828</v>
      </c>
      <c r="C2" s="89">
        <v>45754</v>
      </c>
      <c r="D2" s="90" t="s">
        <v>829</v>
      </c>
      <c r="E2" s="91" t="s">
        <v>830</v>
      </c>
      <c r="F2" s="105" t="s">
        <v>1797</v>
      </c>
      <c r="G2" s="88" t="s">
        <v>17</v>
      </c>
      <c r="H2" s="88" t="s">
        <v>831</v>
      </c>
      <c r="I2" s="88" t="s">
        <v>19</v>
      </c>
      <c r="J2" s="88" t="s">
        <v>26</v>
      </c>
      <c r="K2" s="88"/>
      <c r="L2" s="88" t="s">
        <v>21</v>
      </c>
      <c r="M2" s="88">
        <f>('DATA 01 2025'!C2+'DATA 01 2025'!F2+'DATA 01 2025'!G2)/3</f>
        <v>0.83333333333333337</v>
      </c>
    </row>
    <row r="3" spans="1:13" ht="14.25" x14ac:dyDescent="0.2">
      <c r="A3" s="87" t="s">
        <v>827</v>
      </c>
      <c r="B3" s="88" t="s">
        <v>832</v>
      </c>
      <c r="C3" s="89">
        <v>45754</v>
      </c>
      <c r="D3" s="90" t="s">
        <v>829</v>
      </c>
      <c r="E3" s="91" t="s">
        <v>833</v>
      </c>
      <c r="F3" s="106">
        <v>45929</v>
      </c>
      <c r="G3" s="88" t="s">
        <v>17</v>
      </c>
      <c r="H3" s="88" t="s">
        <v>834</v>
      </c>
      <c r="I3" s="88" t="s">
        <v>19</v>
      </c>
      <c r="J3" s="88" t="s">
        <v>20</v>
      </c>
      <c r="K3" s="93"/>
      <c r="L3" s="88" t="s">
        <v>21</v>
      </c>
      <c r="M3" s="88">
        <f>('DATA 01 2025'!C3+'DATA 01 2025'!F3+'DATA 01 2025'!G3)/3</f>
        <v>1</v>
      </c>
    </row>
    <row r="4" spans="1:13" ht="14.25" x14ac:dyDescent="0.2">
      <c r="A4" s="87" t="s">
        <v>827</v>
      </c>
      <c r="B4" s="88" t="s">
        <v>835</v>
      </c>
      <c r="C4" s="89">
        <v>45754</v>
      </c>
      <c r="D4" s="90" t="s">
        <v>829</v>
      </c>
      <c r="E4" s="91" t="s">
        <v>836</v>
      </c>
      <c r="F4" s="106">
        <v>45770</v>
      </c>
      <c r="G4" s="88" t="s">
        <v>17</v>
      </c>
      <c r="H4" s="88" t="s">
        <v>837</v>
      </c>
      <c r="I4" s="88" t="s">
        <v>19</v>
      </c>
      <c r="J4" s="88" t="s">
        <v>20</v>
      </c>
      <c r="K4" s="93"/>
      <c r="L4" s="88" t="s">
        <v>21</v>
      </c>
      <c r="M4" s="88">
        <f>('DATA 01 2025'!C4+'DATA 01 2025'!F4+'DATA 01 2025'!G4)/3</f>
        <v>1</v>
      </c>
    </row>
    <row r="5" spans="1:13" ht="14.25" x14ac:dyDescent="0.2">
      <c r="A5" s="87" t="s">
        <v>827</v>
      </c>
      <c r="B5" s="88" t="s">
        <v>838</v>
      </c>
      <c r="C5" s="89">
        <v>45754</v>
      </c>
      <c r="D5" s="90" t="s">
        <v>829</v>
      </c>
      <c r="E5" s="91" t="s">
        <v>839</v>
      </c>
      <c r="F5" s="106">
        <v>45777</v>
      </c>
      <c r="G5" s="88" t="s">
        <v>17</v>
      </c>
      <c r="H5" s="88" t="s">
        <v>840</v>
      </c>
      <c r="I5" s="88" t="s">
        <v>19</v>
      </c>
      <c r="J5" s="88" t="s">
        <v>20</v>
      </c>
      <c r="K5" s="88"/>
      <c r="L5" s="88"/>
      <c r="M5" s="88">
        <f>('DATA 01 2025'!C5+'DATA 01 2025'!F5+'DATA 01 2025'!G5)/3</f>
        <v>0.66666666666666663</v>
      </c>
    </row>
    <row r="6" spans="1:13" ht="14.25" x14ac:dyDescent="0.2">
      <c r="A6" s="87" t="s">
        <v>827</v>
      </c>
      <c r="B6" s="88" t="s">
        <v>841</v>
      </c>
      <c r="C6" s="89">
        <v>45750</v>
      </c>
      <c r="D6" s="90" t="s">
        <v>829</v>
      </c>
      <c r="E6" s="91" t="s">
        <v>842</v>
      </c>
      <c r="F6" s="106">
        <v>45776</v>
      </c>
      <c r="G6" s="88" t="s">
        <v>17</v>
      </c>
      <c r="H6" s="88" t="s">
        <v>843</v>
      </c>
      <c r="I6" s="88" t="s">
        <v>19</v>
      </c>
      <c r="J6" s="88" t="s">
        <v>20</v>
      </c>
      <c r="K6" s="93"/>
      <c r="L6" s="88"/>
      <c r="M6" s="88">
        <f>('DATA 01 2025'!C6+'DATA 01 2025'!F6+'DATA 01 2025'!G6)/3</f>
        <v>0.66666666666666663</v>
      </c>
    </row>
    <row r="7" spans="1:13" ht="14.25" x14ac:dyDescent="0.2">
      <c r="A7" s="87" t="s">
        <v>827</v>
      </c>
      <c r="B7" s="88" t="s">
        <v>844</v>
      </c>
      <c r="C7" s="89">
        <v>45749</v>
      </c>
      <c r="D7" s="90" t="s">
        <v>829</v>
      </c>
      <c r="E7" s="91" t="s">
        <v>845</v>
      </c>
      <c r="F7" s="106"/>
      <c r="G7" s="88"/>
      <c r="H7" s="88"/>
      <c r="I7" s="88"/>
      <c r="J7" s="88"/>
      <c r="K7" s="88"/>
      <c r="L7" s="88"/>
      <c r="M7" s="88">
        <f>('DATA 01 2025'!C7+'DATA 01 2025'!F7+'DATA 01 2025'!G7)/3</f>
        <v>0</v>
      </c>
    </row>
    <row r="8" spans="1:13" ht="14.25" x14ac:dyDescent="0.2">
      <c r="A8" s="87" t="s">
        <v>827</v>
      </c>
      <c r="B8" s="88" t="s">
        <v>846</v>
      </c>
      <c r="C8" s="89">
        <v>45754</v>
      </c>
      <c r="D8" s="90" t="s">
        <v>829</v>
      </c>
      <c r="E8" s="91" t="s">
        <v>847</v>
      </c>
      <c r="F8" s="106">
        <v>45776</v>
      </c>
      <c r="G8" s="88" t="s">
        <v>30</v>
      </c>
      <c r="H8" s="88" t="s">
        <v>848</v>
      </c>
      <c r="I8" s="88" t="s">
        <v>32</v>
      </c>
      <c r="J8" s="88" t="s">
        <v>20</v>
      </c>
      <c r="K8" s="93"/>
      <c r="L8" s="88"/>
      <c r="M8" s="88">
        <f>('DATA 01 2025'!C8+'DATA 01 2025'!F8+'DATA 01 2025'!G8)/3</f>
        <v>0.41666666666666669</v>
      </c>
    </row>
    <row r="9" spans="1:13" ht="14.25" x14ac:dyDescent="0.2">
      <c r="A9" s="87" t="s">
        <v>827</v>
      </c>
      <c r="B9" s="88" t="s">
        <v>849</v>
      </c>
      <c r="C9" s="89">
        <v>45754</v>
      </c>
      <c r="D9" s="90" t="s">
        <v>829</v>
      </c>
      <c r="E9" s="91" t="s">
        <v>850</v>
      </c>
      <c r="F9" s="106"/>
      <c r="G9" s="88"/>
      <c r="H9" s="88"/>
      <c r="I9" s="88"/>
      <c r="J9" s="88"/>
      <c r="K9" s="93"/>
      <c r="L9" s="88"/>
      <c r="M9" s="88">
        <f>('DATA 01 2025'!C9+'DATA 01 2025'!F9+'DATA 01 2025'!G9)/3</f>
        <v>0</v>
      </c>
    </row>
    <row r="10" spans="1:13" ht="14.25" x14ac:dyDescent="0.2">
      <c r="A10" s="87" t="s">
        <v>827</v>
      </c>
      <c r="B10" s="88" t="s">
        <v>851</v>
      </c>
      <c r="C10" s="89">
        <v>45755</v>
      </c>
      <c r="D10" s="90" t="s">
        <v>829</v>
      </c>
      <c r="E10" s="91" t="s">
        <v>852</v>
      </c>
      <c r="F10" s="106">
        <v>45769</v>
      </c>
      <c r="G10" s="88" t="s">
        <v>17</v>
      </c>
      <c r="H10" s="88" t="s">
        <v>834</v>
      </c>
      <c r="I10" s="88" t="s">
        <v>19</v>
      </c>
      <c r="J10" s="88" t="s">
        <v>20</v>
      </c>
      <c r="K10" s="93"/>
      <c r="L10" s="88"/>
      <c r="M10" s="88">
        <f>('DATA 01 2025'!C10+'DATA 01 2025'!F10+'DATA 01 2025'!G10)/3</f>
        <v>0.66666666666666663</v>
      </c>
    </row>
    <row r="11" spans="1:13" ht="14.25" x14ac:dyDescent="0.2">
      <c r="A11" s="87" t="s">
        <v>827</v>
      </c>
      <c r="B11" s="88" t="s">
        <v>853</v>
      </c>
      <c r="C11" s="89">
        <v>45754</v>
      </c>
      <c r="D11" s="90" t="s">
        <v>829</v>
      </c>
      <c r="E11" s="91" t="s">
        <v>854</v>
      </c>
      <c r="F11" s="105"/>
      <c r="G11" s="88"/>
      <c r="H11" s="88"/>
      <c r="I11" s="88"/>
      <c r="J11" s="88"/>
      <c r="K11" s="93"/>
      <c r="L11" s="88"/>
      <c r="M11" s="88">
        <f>('DATA 01 2025'!C11+'DATA 01 2025'!F11+'DATA 01 2025'!G11)/3</f>
        <v>0</v>
      </c>
    </row>
    <row r="12" spans="1:13" ht="14.25" x14ac:dyDescent="0.2">
      <c r="A12" s="87" t="s">
        <v>827</v>
      </c>
      <c r="B12" s="88" t="s">
        <v>351</v>
      </c>
      <c r="C12" s="89">
        <v>45783</v>
      </c>
      <c r="D12" s="90" t="s">
        <v>35</v>
      </c>
      <c r="E12" s="91" t="s">
        <v>855</v>
      </c>
      <c r="F12" s="106"/>
      <c r="G12" s="88"/>
      <c r="H12" s="88"/>
      <c r="I12" s="88"/>
      <c r="J12" s="88"/>
      <c r="K12" s="88"/>
      <c r="L12" s="88"/>
      <c r="M12" s="88">
        <f>('DATA 01 2025'!C12+'DATA 01 2025'!F12+'DATA 01 2025'!G12)/3</f>
        <v>0</v>
      </c>
    </row>
    <row r="13" spans="1:13" ht="14.25" x14ac:dyDescent="0.2">
      <c r="A13" s="87" t="s">
        <v>827</v>
      </c>
      <c r="B13" s="88" t="s">
        <v>356</v>
      </c>
      <c r="C13" s="89">
        <v>45755</v>
      </c>
      <c r="D13" s="90" t="s">
        <v>829</v>
      </c>
      <c r="E13" s="91" t="s">
        <v>856</v>
      </c>
      <c r="F13" s="105"/>
      <c r="G13" s="88"/>
      <c r="H13" s="88"/>
      <c r="I13" s="88"/>
      <c r="J13" s="88"/>
      <c r="K13" s="93"/>
      <c r="L13" s="88"/>
      <c r="M13" s="88">
        <f>('DATA 01 2025'!C13+'DATA 01 2025'!F13+'DATA 01 2025'!G13)/3</f>
        <v>0</v>
      </c>
    </row>
    <row r="14" spans="1:13" ht="14.25" x14ac:dyDescent="0.2">
      <c r="A14" s="87" t="s">
        <v>827</v>
      </c>
      <c r="B14" s="88" t="s">
        <v>250</v>
      </c>
      <c r="C14" s="89">
        <v>45749</v>
      </c>
      <c r="D14" s="90" t="s">
        <v>829</v>
      </c>
      <c r="E14" s="91" t="s">
        <v>857</v>
      </c>
      <c r="F14" s="106">
        <v>45777</v>
      </c>
      <c r="G14" s="88" t="s">
        <v>17</v>
      </c>
      <c r="H14" s="88" t="s">
        <v>858</v>
      </c>
      <c r="I14" s="88" t="s">
        <v>19</v>
      </c>
      <c r="J14" s="88" t="s">
        <v>20</v>
      </c>
      <c r="K14" s="93"/>
      <c r="L14" s="88"/>
      <c r="M14" s="88">
        <f>('DATA 01 2025'!C14+'DATA 01 2025'!F14+'DATA 01 2025'!G14)/3</f>
        <v>0.66666666666666663</v>
      </c>
    </row>
    <row r="15" spans="1:13" ht="14.25" x14ac:dyDescent="0.2">
      <c r="A15" s="87" t="s">
        <v>827</v>
      </c>
      <c r="B15" s="88" t="s">
        <v>294</v>
      </c>
      <c r="C15" s="89">
        <v>45755</v>
      </c>
      <c r="D15" s="90" t="s">
        <v>829</v>
      </c>
      <c r="E15" s="91" t="s">
        <v>859</v>
      </c>
      <c r="F15" s="106">
        <v>45777</v>
      </c>
      <c r="G15" s="88" t="s">
        <v>17</v>
      </c>
      <c r="H15" s="88" t="s">
        <v>860</v>
      </c>
      <c r="I15" s="88" t="s">
        <v>19</v>
      </c>
      <c r="J15" s="88" t="s">
        <v>20</v>
      </c>
      <c r="K15" s="93"/>
      <c r="L15" s="88"/>
      <c r="M15" s="88">
        <f>('DATA 01 2025'!C15+'DATA 01 2025'!F15+'DATA 01 2025'!G15)/3</f>
        <v>0.66666666666666663</v>
      </c>
    </row>
    <row r="16" spans="1:13" ht="14.25" customHeight="1" x14ac:dyDescent="0.2">
      <c r="A16" s="87" t="s">
        <v>827</v>
      </c>
      <c r="B16" s="88" t="s">
        <v>331</v>
      </c>
      <c r="C16" s="89">
        <v>45755</v>
      </c>
      <c r="D16" s="90" t="s">
        <v>829</v>
      </c>
      <c r="E16" s="91" t="s">
        <v>861</v>
      </c>
      <c r="F16" s="105"/>
      <c r="G16" s="88"/>
      <c r="H16" s="88"/>
      <c r="I16" s="88"/>
      <c r="J16" s="88"/>
      <c r="K16" s="93"/>
      <c r="L16" s="88"/>
      <c r="M16" s="88">
        <f>('DATA 01 2025'!C16+'DATA 01 2025'!F16+'DATA 01 2025'!G16)/3</f>
        <v>0</v>
      </c>
    </row>
    <row r="17" spans="1:13" ht="14.25" x14ac:dyDescent="0.2">
      <c r="A17" s="87" t="s">
        <v>827</v>
      </c>
      <c r="B17" s="88" t="s">
        <v>222</v>
      </c>
      <c r="C17" s="89">
        <v>45754</v>
      </c>
      <c r="D17" s="90" t="s">
        <v>829</v>
      </c>
      <c r="E17" s="91" t="s">
        <v>862</v>
      </c>
      <c r="F17" s="106">
        <v>45770</v>
      </c>
      <c r="G17" s="88" t="s">
        <v>17</v>
      </c>
      <c r="H17" s="88" t="s">
        <v>644</v>
      </c>
      <c r="I17" s="88" t="s">
        <v>19</v>
      </c>
      <c r="J17" s="88" t="s">
        <v>20</v>
      </c>
      <c r="K17" s="93"/>
      <c r="L17" s="88"/>
      <c r="M17" s="88">
        <f>('DATA 01 2025'!C17+'DATA 01 2025'!F17+'DATA 01 2025'!G17)/3</f>
        <v>0.66666666666666663</v>
      </c>
    </row>
    <row r="18" spans="1:13" ht="14.25" x14ac:dyDescent="0.2">
      <c r="A18" s="87" t="s">
        <v>827</v>
      </c>
      <c r="B18" s="88" t="s">
        <v>275</v>
      </c>
      <c r="C18" s="89">
        <v>45754</v>
      </c>
      <c r="D18" s="90" t="s">
        <v>829</v>
      </c>
      <c r="E18" s="91" t="s">
        <v>863</v>
      </c>
      <c r="F18" s="106">
        <v>45785</v>
      </c>
      <c r="G18" s="88" t="s">
        <v>17</v>
      </c>
      <c r="H18" s="88" t="s">
        <v>644</v>
      </c>
      <c r="I18" s="88" t="s">
        <v>19</v>
      </c>
      <c r="J18" s="88" t="s">
        <v>26</v>
      </c>
      <c r="K18" s="93"/>
      <c r="L18" s="88"/>
      <c r="M18" s="88">
        <f>('DATA 01 2025'!C18+'DATA 01 2025'!F18+'DATA 01 2025'!G18)/3</f>
        <v>0.5</v>
      </c>
    </row>
    <row r="19" spans="1:13" ht="14.25" x14ac:dyDescent="0.2">
      <c r="A19" s="87" t="s">
        <v>827</v>
      </c>
      <c r="B19" s="88" t="s">
        <v>278</v>
      </c>
      <c r="C19" s="89">
        <v>45751</v>
      </c>
      <c r="D19" s="90" t="s">
        <v>829</v>
      </c>
      <c r="E19" s="91" t="s">
        <v>864</v>
      </c>
      <c r="F19" s="105" t="s">
        <v>865</v>
      </c>
      <c r="G19" s="88" t="s">
        <v>17</v>
      </c>
      <c r="H19" s="95" t="s">
        <v>866</v>
      </c>
      <c r="I19" s="88" t="s">
        <v>19</v>
      </c>
      <c r="J19" s="88" t="s">
        <v>20</v>
      </c>
      <c r="K19" s="93"/>
      <c r="L19" s="88" t="s">
        <v>21</v>
      </c>
      <c r="M19" s="88">
        <f>('DATA 01 2025'!C19+'DATA 01 2025'!F19+'DATA 01 2025'!G19)/3</f>
        <v>1</v>
      </c>
    </row>
    <row r="20" spans="1:13" ht="14.25" x14ac:dyDescent="0.2">
      <c r="A20" s="87" t="s">
        <v>827</v>
      </c>
      <c r="B20" s="88" t="s">
        <v>284</v>
      </c>
      <c r="C20" s="89">
        <v>45750</v>
      </c>
      <c r="D20" s="90" t="s">
        <v>829</v>
      </c>
      <c r="E20" s="91" t="s">
        <v>867</v>
      </c>
      <c r="F20" s="106">
        <v>45777</v>
      </c>
      <c r="G20" s="88" t="s">
        <v>17</v>
      </c>
      <c r="H20" s="88" t="s">
        <v>868</v>
      </c>
      <c r="I20" s="88" t="s">
        <v>19</v>
      </c>
      <c r="J20" s="88" t="s">
        <v>20</v>
      </c>
      <c r="K20" s="93"/>
      <c r="L20" s="88"/>
      <c r="M20" s="88">
        <f>('DATA 01 2025'!C20+'DATA 01 2025'!F20+'DATA 01 2025'!G20)/3</f>
        <v>0.66666666666666663</v>
      </c>
    </row>
    <row r="21" spans="1:13" ht="15.75" customHeight="1" x14ac:dyDescent="0.2">
      <c r="A21" s="87" t="s">
        <v>827</v>
      </c>
      <c r="B21" s="88" t="s">
        <v>234</v>
      </c>
      <c r="C21" s="89">
        <v>45755</v>
      </c>
      <c r="D21" s="90" t="s">
        <v>829</v>
      </c>
      <c r="E21" s="91" t="s">
        <v>869</v>
      </c>
      <c r="F21" s="105"/>
      <c r="G21" s="88"/>
      <c r="H21" s="88"/>
      <c r="I21" s="88"/>
      <c r="J21" s="88"/>
      <c r="K21" s="93"/>
      <c r="L21" s="88"/>
      <c r="M21" s="88">
        <f>('DATA 01 2025'!C21+'DATA 01 2025'!F21+'DATA 01 2025'!G21)/3</f>
        <v>0</v>
      </c>
    </row>
    <row r="22" spans="1:13" ht="15.75" customHeight="1" x14ac:dyDescent="0.2">
      <c r="A22" s="87" t="s">
        <v>827</v>
      </c>
      <c r="B22" s="88" t="s">
        <v>272</v>
      </c>
      <c r="C22" s="89">
        <v>45748</v>
      </c>
      <c r="D22" s="90" t="s">
        <v>829</v>
      </c>
      <c r="E22" s="91" t="s">
        <v>870</v>
      </c>
      <c r="F22" s="105"/>
      <c r="G22" s="88"/>
      <c r="H22" s="88"/>
      <c r="I22" s="88"/>
      <c r="J22" s="88"/>
      <c r="K22" s="93"/>
      <c r="L22" s="88"/>
      <c r="M22" s="88">
        <f>('DATA 01 2025'!C22+'DATA 01 2025'!F22+'DATA 01 2025'!G22)/3</f>
        <v>0</v>
      </c>
    </row>
    <row r="23" spans="1:13" ht="15.75" customHeight="1" x14ac:dyDescent="0.2">
      <c r="A23" s="87" t="s">
        <v>827</v>
      </c>
      <c r="B23" s="88" t="s">
        <v>328</v>
      </c>
      <c r="C23" s="89">
        <v>45755</v>
      </c>
      <c r="D23" s="90" t="s">
        <v>829</v>
      </c>
      <c r="E23" s="91" t="s">
        <v>871</v>
      </c>
      <c r="F23" s="106"/>
      <c r="G23" s="88"/>
      <c r="H23" s="88"/>
      <c r="I23" s="88"/>
      <c r="J23" s="88"/>
      <c r="K23" s="93"/>
      <c r="L23" s="88"/>
      <c r="M23" s="88">
        <f>('DATA 01 2025'!C23+'DATA 01 2025'!F23+'DATA 01 2025'!G23)/3</f>
        <v>0</v>
      </c>
    </row>
    <row r="24" spans="1:13" ht="15.75" customHeight="1" x14ac:dyDescent="0.2">
      <c r="A24" s="87" t="s">
        <v>827</v>
      </c>
      <c r="B24" s="88" t="s">
        <v>300</v>
      </c>
      <c r="C24" s="89">
        <v>45754</v>
      </c>
      <c r="D24" s="90" t="s">
        <v>829</v>
      </c>
      <c r="E24" s="91" t="s">
        <v>872</v>
      </c>
      <c r="F24" s="106">
        <v>45769</v>
      </c>
      <c r="G24" s="88" t="s">
        <v>17</v>
      </c>
      <c r="H24" s="88" t="s">
        <v>868</v>
      </c>
      <c r="I24" s="88" t="s">
        <v>19</v>
      </c>
      <c r="J24" s="88" t="s">
        <v>20</v>
      </c>
      <c r="K24" s="93"/>
      <c r="L24" s="88"/>
      <c r="M24" s="88">
        <f>('DATA 01 2025'!C24+'DATA 01 2025'!F24+'DATA 01 2025'!G24)/3</f>
        <v>0.66666666666666663</v>
      </c>
    </row>
    <row r="25" spans="1:13" ht="15.75" customHeight="1" x14ac:dyDescent="0.2">
      <c r="A25" s="87" t="s">
        <v>827</v>
      </c>
      <c r="B25" s="88" t="s">
        <v>246</v>
      </c>
      <c r="C25" s="89">
        <v>45754</v>
      </c>
      <c r="D25" s="90" t="s">
        <v>829</v>
      </c>
      <c r="E25" s="91" t="s">
        <v>873</v>
      </c>
      <c r="F25" s="105"/>
      <c r="G25" s="88"/>
      <c r="H25" s="88"/>
      <c r="I25" s="88"/>
      <c r="J25" s="88"/>
      <c r="K25" s="93"/>
      <c r="L25" s="88"/>
      <c r="M25" s="88">
        <f>('DATA 01 2025'!C25+'DATA 01 2025'!F25+'DATA 01 2025'!G25)/3</f>
        <v>0</v>
      </c>
    </row>
    <row r="26" spans="1:13" ht="15.75" customHeight="1" x14ac:dyDescent="0.2">
      <c r="A26" s="87" t="s">
        <v>827</v>
      </c>
      <c r="B26" s="88" t="s">
        <v>311</v>
      </c>
      <c r="C26" s="89">
        <v>45749</v>
      </c>
      <c r="D26" s="90" t="s">
        <v>829</v>
      </c>
      <c r="E26" s="91" t="s">
        <v>874</v>
      </c>
      <c r="F26" s="106">
        <v>45777</v>
      </c>
      <c r="G26" s="88" t="s">
        <v>30</v>
      </c>
      <c r="H26" s="88" t="s">
        <v>875</v>
      </c>
      <c r="I26" s="88" t="s">
        <v>32</v>
      </c>
      <c r="J26" s="88" t="s">
        <v>20</v>
      </c>
      <c r="K26" s="93"/>
      <c r="L26" s="88"/>
      <c r="M26" s="88">
        <f>('DATA 01 2025'!C26+'DATA 01 2025'!F26+'DATA 01 2025'!G26)/3</f>
        <v>0.41666666666666669</v>
      </c>
    </row>
    <row r="27" spans="1:13" ht="15.75" customHeight="1" x14ac:dyDescent="0.2">
      <c r="A27" s="87" t="s">
        <v>827</v>
      </c>
      <c r="B27" s="88" t="s">
        <v>306</v>
      </c>
      <c r="C27" s="89">
        <v>45755</v>
      </c>
      <c r="D27" s="90" t="s">
        <v>829</v>
      </c>
      <c r="E27" s="91" t="s">
        <v>876</v>
      </c>
      <c r="F27" s="106"/>
      <c r="G27" s="88"/>
      <c r="H27" s="88"/>
      <c r="I27" s="88"/>
      <c r="J27" s="88"/>
      <c r="K27" s="93"/>
      <c r="L27" s="88"/>
      <c r="M27" s="88">
        <f>('DATA 01 2025'!C27+'DATA 01 2025'!F27+'DATA 01 2025'!G27)/3</f>
        <v>0</v>
      </c>
    </row>
    <row r="28" spans="1:13" ht="15.75" customHeight="1" x14ac:dyDescent="0.25">
      <c r="A28" s="87" t="s">
        <v>827</v>
      </c>
      <c r="B28" s="88" t="s">
        <v>240</v>
      </c>
      <c r="C28" s="89">
        <v>45755</v>
      </c>
      <c r="D28" s="90" t="s">
        <v>829</v>
      </c>
      <c r="E28" s="91" t="s">
        <v>877</v>
      </c>
      <c r="F28" s="107"/>
      <c r="G28" s="97"/>
      <c r="H28" s="97"/>
      <c r="I28" s="97"/>
      <c r="J28" s="97"/>
      <c r="K28" s="93"/>
      <c r="L28" s="97"/>
      <c r="M28" s="88">
        <f>('DATA 01 2025'!C28+'DATA 01 2025'!F28+'DATA 01 2025'!G28)/3</f>
        <v>0</v>
      </c>
    </row>
    <row r="29" spans="1:13" ht="15.75" customHeight="1" x14ac:dyDescent="0.2">
      <c r="A29" s="87" t="s">
        <v>827</v>
      </c>
      <c r="B29" s="88" t="s">
        <v>268</v>
      </c>
      <c r="C29" s="89">
        <v>45754</v>
      </c>
      <c r="D29" s="90" t="s">
        <v>829</v>
      </c>
      <c r="E29" s="91" t="s">
        <v>878</v>
      </c>
      <c r="F29" s="106">
        <v>45771</v>
      </c>
      <c r="G29" s="88" t="s">
        <v>17</v>
      </c>
      <c r="H29" s="88" t="s">
        <v>879</v>
      </c>
      <c r="I29" s="88" t="s">
        <v>19</v>
      </c>
      <c r="J29" s="88" t="s">
        <v>20</v>
      </c>
      <c r="K29" s="88"/>
      <c r="L29" s="88"/>
      <c r="M29" s="88">
        <f>('DATA 01 2025'!C29+'DATA 01 2025'!F29+'DATA 01 2025'!G29)/3</f>
        <v>0.66666666666666663</v>
      </c>
    </row>
    <row r="30" spans="1:13" ht="15.75" customHeight="1" x14ac:dyDescent="0.2">
      <c r="A30" s="87" t="s">
        <v>827</v>
      </c>
      <c r="B30" s="88" t="s">
        <v>314</v>
      </c>
      <c r="C30" s="89">
        <v>45749</v>
      </c>
      <c r="D30" s="90" t="s">
        <v>829</v>
      </c>
      <c r="E30" s="91" t="s">
        <v>880</v>
      </c>
      <c r="F30" s="106" t="s">
        <v>881</v>
      </c>
      <c r="G30" s="88" t="s">
        <v>17</v>
      </c>
      <c r="H30" s="88" t="s">
        <v>882</v>
      </c>
      <c r="I30" s="88" t="s">
        <v>19</v>
      </c>
      <c r="J30" s="88" t="s">
        <v>20</v>
      </c>
      <c r="K30" s="93"/>
      <c r="L30" s="88" t="s">
        <v>174</v>
      </c>
      <c r="M30" s="88">
        <f>('DATA 01 2025'!C30+'DATA 01 2025'!F30+'DATA 01 2025'!G30)/3</f>
        <v>0.83333333333333337</v>
      </c>
    </row>
    <row r="31" spans="1:13" ht="15.75" customHeight="1" x14ac:dyDescent="0.2">
      <c r="A31" s="87" t="s">
        <v>827</v>
      </c>
      <c r="B31" s="88" t="s">
        <v>365</v>
      </c>
      <c r="C31" s="89">
        <v>45749</v>
      </c>
      <c r="D31" s="90" t="s">
        <v>829</v>
      </c>
      <c r="E31" s="91" t="s">
        <v>883</v>
      </c>
      <c r="F31" s="106">
        <v>45777</v>
      </c>
      <c r="G31" s="88" t="s">
        <v>17</v>
      </c>
      <c r="H31" s="88" t="s">
        <v>858</v>
      </c>
      <c r="I31" s="88" t="s">
        <v>19</v>
      </c>
      <c r="J31" s="88" t="s">
        <v>20</v>
      </c>
      <c r="K31" s="88"/>
      <c r="L31" s="88"/>
      <c r="M31" s="88">
        <f>('DATA 01 2025'!C31+'DATA 01 2025'!F31+'DATA 01 2025'!G31)/3</f>
        <v>0.66666666666666663</v>
      </c>
    </row>
    <row r="32" spans="1:13" ht="15.75" customHeight="1" x14ac:dyDescent="0.2">
      <c r="A32" s="87" t="s">
        <v>827</v>
      </c>
      <c r="B32" s="88" t="s">
        <v>408</v>
      </c>
      <c r="C32" s="89">
        <v>45749</v>
      </c>
      <c r="D32" s="90" t="s">
        <v>829</v>
      </c>
      <c r="E32" s="91" t="s">
        <v>884</v>
      </c>
      <c r="F32" s="105"/>
      <c r="G32" s="88"/>
      <c r="H32" s="88"/>
      <c r="I32" s="88"/>
      <c r="J32" s="88"/>
      <c r="K32" s="93"/>
      <c r="L32" s="88"/>
      <c r="M32" s="88">
        <f>('DATA 01 2025'!C32+'DATA 01 2025'!F32+'DATA 01 2025'!G32)/3</f>
        <v>0</v>
      </c>
    </row>
    <row r="33" spans="1:13" ht="15.75" customHeight="1" x14ac:dyDescent="0.2">
      <c r="A33" s="87" t="s">
        <v>827</v>
      </c>
      <c r="B33" s="88" t="s">
        <v>343</v>
      </c>
      <c r="C33" s="89">
        <v>45754</v>
      </c>
      <c r="D33" s="90" t="s">
        <v>829</v>
      </c>
      <c r="E33" s="91" t="s">
        <v>885</v>
      </c>
      <c r="F33" s="105" t="s">
        <v>1798</v>
      </c>
      <c r="G33" s="88" t="s">
        <v>17</v>
      </c>
      <c r="H33" s="88" t="s">
        <v>886</v>
      </c>
      <c r="I33" s="88" t="s">
        <v>19</v>
      </c>
      <c r="J33" s="88" t="s">
        <v>20</v>
      </c>
      <c r="K33" s="93"/>
      <c r="L33" s="88" t="s">
        <v>21</v>
      </c>
      <c r="M33" s="88">
        <f>('DATA 01 2025'!C33+'DATA 01 2025'!F33+'DATA 01 2025'!G33)/3</f>
        <v>1</v>
      </c>
    </row>
    <row r="34" spans="1:13" ht="15.75" customHeight="1" x14ac:dyDescent="0.2">
      <c r="A34" s="87" t="s">
        <v>827</v>
      </c>
      <c r="B34" s="88" t="s">
        <v>308</v>
      </c>
      <c r="C34" s="89">
        <v>45755</v>
      </c>
      <c r="D34" s="90" t="s">
        <v>829</v>
      </c>
      <c r="E34" s="91" t="s">
        <v>887</v>
      </c>
      <c r="F34" s="106">
        <v>45813</v>
      </c>
      <c r="G34" s="88" t="s">
        <v>17</v>
      </c>
      <c r="H34" s="88" t="s">
        <v>888</v>
      </c>
      <c r="I34" s="88" t="s">
        <v>19</v>
      </c>
      <c r="J34" s="88" t="s">
        <v>26</v>
      </c>
      <c r="K34" s="93"/>
      <c r="L34" s="88"/>
      <c r="M34" s="88">
        <f>('DATA 01 2025'!C34+'DATA 01 2025'!F34+'DATA 01 2025'!G34)/3</f>
        <v>0.5</v>
      </c>
    </row>
    <row r="35" spans="1:13" ht="15.75" customHeight="1" x14ac:dyDescent="0.2">
      <c r="A35" s="87" t="s">
        <v>827</v>
      </c>
      <c r="B35" s="88" t="s">
        <v>219</v>
      </c>
      <c r="C35" s="89">
        <v>45754</v>
      </c>
      <c r="D35" s="90" t="s">
        <v>829</v>
      </c>
      <c r="E35" s="91" t="s">
        <v>889</v>
      </c>
      <c r="F35" s="105" t="s">
        <v>1799</v>
      </c>
      <c r="G35" s="88" t="s">
        <v>17</v>
      </c>
      <c r="H35" s="88" t="s">
        <v>840</v>
      </c>
      <c r="I35" s="88" t="s">
        <v>19</v>
      </c>
      <c r="J35" s="88" t="s">
        <v>20</v>
      </c>
      <c r="K35" s="93"/>
      <c r="L35" s="88" t="s">
        <v>21</v>
      </c>
      <c r="M35" s="88">
        <f>('DATA 01 2025'!C35+'DATA 01 2025'!F35+'DATA 01 2025'!G35)/3</f>
        <v>1</v>
      </c>
    </row>
    <row r="36" spans="1:13" ht="15.75" customHeight="1" x14ac:dyDescent="0.2">
      <c r="A36" s="87" t="s">
        <v>827</v>
      </c>
      <c r="B36" s="88" t="s">
        <v>153</v>
      </c>
      <c r="C36" s="89">
        <v>45755</v>
      </c>
      <c r="D36" s="90" t="s">
        <v>829</v>
      </c>
      <c r="E36" s="91" t="s">
        <v>890</v>
      </c>
      <c r="F36" s="105"/>
      <c r="G36" s="88"/>
      <c r="H36" s="88"/>
      <c r="I36" s="88"/>
      <c r="J36" s="88"/>
      <c r="K36" s="93"/>
      <c r="L36" s="88"/>
      <c r="M36" s="88">
        <f>('DATA 01 2025'!C36+'DATA 01 2025'!F36+'DATA 01 2025'!G36)/3</f>
        <v>0</v>
      </c>
    </row>
    <row r="37" spans="1:13" ht="15.75" customHeight="1" x14ac:dyDescent="0.2">
      <c r="A37" s="87" t="s">
        <v>827</v>
      </c>
      <c r="B37" s="88" t="s">
        <v>359</v>
      </c>
      <c r="C37" s="89">
        <v>45754</v>
      </c>
      <c r="D37" s="90" t="s">
        <v>829</v>
      </c>
      <c r="E37" s="91" t="s">
        <v>891</v>
      </c>
      <c r="F37" s="106"/>
      <c r="G37" s="88"/>
      <c r="H37" s="88"/>
      <c r="I37" s="88"/>
      <c r="J37" s="88"/>
      <c r="K37" s="88"/>
      <c r="L37" s="88"/>
      <c r="M37" s="88">
        <f>('DATA 01 2025'!C37+'DATA 01 2025'!F37+'DATA 01 2025'!G37)/3</f>
        <v>0</v>
      </c>
    </row>
    <row r="38" spans="1:13" ht="15.75" customHeight="1" x14ac:dyDescent="0.2">
      <c r="A38" s="87" t="s">
        <v>827</v>
      </c>
      <c r="B38" s="88" t="s">
        <v>399</v>
      </c>
      <c r="C38" s="89">
        <v>45755</v>
      </c>
      <c r="D38" s="90" t="s">
        <v>829</v>
      </c>
      <c r="E38" s="91" t="s">
        <v>892</v>
      </c>
      <c r="F38" s="106"/>
      <c r="G38" s="88"/>
      <c r="H38" s="88"/>
      <c r="I38" s="88"/>
      <c r="J38" s="88"/>
      <c r="K38" s="27"/>
      <c r="L38" s="88"/>
      <c r="M38" s="88">
        <f>('DATA 01 2025'!C38+'DATA 01 2025'!F38+'DATA 01 2025'!G38)/3</f>
        <v>0</v>
      </c>
    </row>
    <row r="39" spans="1:13" ht="15.75" customHeight="1" x14ac:dyDescent="0.2">
      <c r="A39" s="87" t="s">
        <v>827</v>
      </c>
      <c r="B39" s="88" t="s">
        <v>402</v>
      </c>
      <c r="C39" s="89">
        <v>45749</v>
      </c>
      <c r="D39" s="90" t="s">
        <v>829</v>
      </c>
      <c r="E39" s="91" t="s">
        <v>893</v>
      </c>
      <c r="F39" s="105" t="s">
        <v>1800</v>
      </c>
      <c r="G39" s="88" t="s">
        <v>17</v>
      </c>
      <c r="H39" s="88" t="s">
        <v>888</v>
      </c>
      <c r="I39" s="88" t="s">
        <v>19</v>
      </c>
      <c r="J39" s="88" t="s">
        <v>20</v>
      </c>
      <c r="K39" s="93"/>
      <c r="L39" s="88" t="s">
        <v>21</v>
      </c>
      <c r="M39" s="88">
        <f>('DATA 01 2025'!C39+'DATA 01 2025'!F39+'DATA 01 2025'!G39)/3</f>
        <v>1</v>
      </c>
    </row>
    <row r="40" spans="1:13" ht="15.75" customHeight="1" x14ac:dyDescent="0.2">
      <c r="A40" s="87" t="s">
        <v>827</v>
      </c>
      <c r="B40" s="88" t="s">
        <v>287</v>
      </c>
      <c r="C40" s="89">
        <v>45755</v>
      </c>
      <c r="D40" s="90" t="s">
        <v>829</v>
      </c>
      <c r="E40" s="91" t="s">
        <v>894</v>
      </c>
      <c r="F40" s="105"/>
      <c r="G40" s="88"/>
      <c r="H40" s="88"/>
      <c r="I40" s="88"/>
      <c r="J40" s="88"/>
      <c r="K40" s="93"/>
      <c r="L40" s="88"/>
      <c r="M40" s="88">
        <f>('DATA 01 2025'!C40+'DATA 01 2025'!F40+'DATA 01 2025'!G40)/3</f>
        <v>0</v>
      </c>
    </row>
    <row r="41" spans="1:13" ht="15.75" customHeight="1" x14ac:dyDescent="0.2">
      <c r="A41" s="87" t="s">
        <v>827</v>
      </c>
      <c r="B41" s="88" t="s">
        <v>340</v>
      </c>
      <c r="C41" s="89">
        <v>45749</v>
      </c>
      <c r="D41" s="90" t="s">
        <v>829</v>
      </c>
      <c r="E41" s="91" t="s">
        <v>895</v>
      </c>
      <c r="F41" s="106"/>
      <c r="G41" s="88"/>
      <c r="H41" s="88"/>
      <c r="I41" s="88"/>
      <c r="J41" s="88"/>
      <c r="K41" s="88"/>
      <c r="L41" s="88"/>
      <c r="M41" s="88">
        <f>('DATA 01 2025'!C41+'DATA 01 2025'!F41+'DATA 01 2025'!G41)/3</f>
        <v>0</v>
      </c>
    </row>
    <row r="42" spans="1:13" ht="15.75" customHeight="1" x14ac:dyDescent="0.2">
      <c r="A42" s="87" t="s">
        <v>827</v>
      </c>
      <c r="B42" s="88" t="s">
        <v>353</v>
      </c>
      <c r="C42" s="89">
        <v>45754</v>
      </c>
      <c r="D42" s="90" t="s">
        <v>829</v>
      </c>
      <c r="E42" s="91" t="s">
        <v>896</v>
      </c>
      <c r="F42" s="105" t="s">
        <v>1801</v>
      </c>
      <c r="G42" s="88" t="s">
        <v>17</v>
      </c>
      <c r="H42" s="88" t="s">
        <v>644</v>
      </c>
      <c r="I42" s="88" t="s">
        <v>19</v>
      </c>
      <c r="J42" s="88" t="s">
        <v>20</v>
      </c>
      <c r="K42" s="93"/>
      <c r="L42" s="88" t="s">
        <v>21</v>
      </c>
      <c r="M42" s="88">
        <f>('DATA 01 2025'!C42+'DATA 01 2025'!F42+'DATA 01 2025'!G42)/3</f>
        <v>1</v>
      </c>
    </row>
    <row r="43" spans="1:13" ht="15.75" customHeight="1" x14ac:dyDescent="0.2">
      <c r="A43" s="87" t="s">
        <v>827</v>
      </c>
      <c r="B43" s="88" t="s">
        <v>322</v>
      </c>
      <c r="C43" s="89">
        <v>45754</v>
      </c>
      <c r="D43" s="90" t="s">
        <v>829</v>
      </c>
      <c r="E43" s="91" t="s">
        <v>897</v>
      </c>
      <c r="F43" s="105" t="s">
        <v>1802</v>
      </c>
      <c r="G43" s="88" t="s">
        <v>17</v>
      </c>
      <c r="H43" s="88" t="s">
        <v>898</v>
      </c>
      <c r="I43" s="88" t="s">
        <v>19</v>
      </c>
      <c r="J43" s="88" t="s">
        <v>26</v>
      </c>
      <c r="K43" s="93"/>
      <c r="L43" s="88" t="s">
        <v>21</v>
      </c>
      <c r="M43" s="88">
        <f>('DATA 01 2025'!C43+'DATA 01 2025'!F43+'DATA 01 2025'!G43)/3</f>
        <v>0.83333333333333337</v>
      </c>
    </row>
    <row r="44" spans="1:13" ht="15.75" customHeight="1" x14ac:dyDescent="0.2">
      <c r="A44" s="87" t="s">
        <v>827</v>
      </c>
      <c r="B44" s="88" t="s">
        <v>337</v>
      </c>
      <c r="C44" s="89">
        <v>45749</v>
      </c>
      <c r="D44" s="90" t="s">
        <v>829</v>
      </c>
      <c r="E44" s="91" t="s">
        <v>899</v>
      </c>
      <c r="F44" s="105" t="s">
        <v>1778</v>
      </c>
      <c r="G44" s="88" t="s">
        <v>17</v>
      </c>
      <c r="H44" s="88" t="s">
        <v>888</v>
      </c>
      <c r="I44" s="88" t="s">
        <v>19</v>
      </c>
      <c r="J44" s="88" t="s">
        <v>20</v>
      </c>
      <c r="K44" s="93"/>
      <c r="L44" s="88" t="s">
        <v>21</v>
      </c>
      <c r="M44" s="88">
        <f>('DATA 01 2025'!C44+'DATA 01 2025'!F44+'DATA 01 2025'!G44)/3</f>
        <v>1</v>
      </c>
    </row>
    <row r="45" spans="1:13" ht="15.75" customHeight="1" x14ac:dyDescent="0.2">
      <c r="A45" s="87" t="s">
        <v>827</v>
      </c>
      <c r="B45" s="88" t="s">
        <v>265</v>
      </c>
      <c r="C45" s="89">
        <v>45755</v>
      </c>
      <c r="D45" s="90" t="s">
        <v>829</v>
      </c>
      <c r="E45" s="91" t="s">
        <v>900</v>
      </c>
      <c r="F45" s="105"/>
      <c r="G45" s="88"/>
      <c r="H45" s="88"/>
      <c r="I45" s="88"/>
      <c r="J45" s="88"/>
      <c r="K45" s="93"/>
      <c r="L45" s="88"/>
      <c r="M45" s="88">
        <f>('DATA 01 2025'!C45+'DATA 01 2025'!F45+'DATA 01 2025'!G45)/3</f>
        <v>0</v>
      </c>
    </row>
    <row r="46" spans="1:13" ht="15.75" customHeight="1" x14ac:dyDescent="0.2">
      <c r="A46" s="87" t="s">
        <v>827</v>
      </c>
      <c r="B46" s="88" t="s">
        <v>243</v>
      </c>
      <c r="C46" s="89">
        <v>45754</v>
      </c>
      <c r="D46" s="90" t="s">
        <v>829</v>
      </c>
      <c r="E46" s="91" t="s">
        <v>901</v>
      </c>
      <c r="F46" s="108">
        <v>45777</v>
      </c>
      <c r="G46" s="88" t="s">
        <v>17</v>
      </c>
      <c r="H46" s="88" t="s">
        <v>644</v>
      </c>
      <c r="I46" s="88" t="s">
        <v>19</v>
      </c>
      <c r="J46" s="88" t="s">
        <v>20</v>
      </c>
      <c r="K46" s="27"/>
      <c r="L46" s="88"/>
      <c r="M46" s="88">
        <f>('DATA 01 2025'!C46+'DATA 01 2025'!F46+'DATA 01 2025'!G46)/3</f>
        <v>0.66666666666666663</v>
      </c>
    </row>
    <row r="47" spans="1:13" ht="15.75" customHeight="1" x14ac:dyDescent="0.2">
      <c r="A47" s="87" t="s">
        <v>827</v>
      </c>
      <c r="B47" s="88" t="s">
        <v>396</v>
      </c>
      <c r="C47" s="89">
        <v>45754</v>
      </c>
      <c r="D47" s="90" t="s">
        <v>829</v>
      </c>
      <c r="E47" s="91" t="s">
        <v>902</v>
      </c>
      <c r="F47" s="108">
        <v>45799</v>
      </c>
      <c r="G47" s="88" t="s">
        <v>17</v>
      </c>
      <c r="H47" s="88" t="s">
        <v>840</v>
      </c>
      <c r="I47" s="88" t="s">
        <v>19</v>
      </c>
      <c r="J47" s="88" t="s">
        <v>26</v>
      </c>
      <c r="K47" s="27"/>
      <c r="L47" s="88"/>
      <c r="M47" s="88">
        <f>('DATA 01 2025'!C47+'DATA 01 2025'!F47+'DATA 01 2025'!G47)/3</f>
        <v>0.5</v>
      </c>
    </row>
    <row r="48" spans="1:13" ht="15.75" customHeight="1" x14ac:dyDescent="0.2">
      <c r="A48" s="87" t="s">
        <v>827</v>
      </c>
      <c r="B48" s="88" t="s">
        <v>325</v>
      </c>
      <c r="C48" s="89">
        <v>45754</v>
      </c>
      <c r="D48" s="90" t="s">
        <v>829</v>
      </c>
      <c r="E48" s="91" t="s">
        <v>903</v>
      </c>
      <c r="F48" s="109" t="s">
        <v>1803</v>
      </c>
      <c r="G48" s="88" t="s">
        <v>17</v>
      </c>
      <c r="H48" s="88" t="s">
        <v>644</v>
      </c>
      <c r="I48" s="88" t="s">
        <v>19</v>
      </c>
      <c r="J48" s="88" t="s">
        <v>20</v>
      </c>
      <c r="K48" s="27"/>
      <c r="L48" s="88" t="s">
        <v>21</v>
      </c>
      <c r="M48" s="88">
        <f>('DATA 01 2025'!C48+'DATA 01 2025'!F48+'DATA 01 2025'!G48)/3</f>
        <v>1</v>
      </c>
    </row>
    <row r="49" spans="1:13" ht="15.75" customHeight="1" x14ac:dyDescent="0.2">
      <c r="A49" s="87" t="s">
        <v>827</v>
      </c>
      <c r="B49" s="88" t="s">
        <v>225</v>
      </c>
      <c r="C49" s="89">
        <v>45749</v>
      </c>
      <c r="D49" s="90" t="s">
        <v>829</v>
      </c>
      <c r="E49" s="91" t="s">
        <v>904</v>
      </c>
      <c r="F49" s="108">
        <v>45750</v>
      </c>
      <c r="G49" s="88" t="s">
        <v>17</v>
      </c>
      <c r="H49" s="88" t="s">
        <v>840</v>
      </c>
      <c r="I49" s="88" t="s">
        <v>19</v>
      </c>
      <c r="J49" s="88" t="s">
        <v>20</v>
      </c>
      <c r="K49" s="27"/>
      <c r="L49" s="88"/>
      <c r="M49" s="88">
        <f>('DATA 01 2025'!C49+'DATA 01 2025'!F49+'DATA 01 2025'!G49)/3</f>
        <v>0.66666666666666663</v>
      </c>
    </row>
    <row r="50" spans="1:13" ht="15.75" customHeight="1" x14ac:dyDescent="0.2">
      <c r="A50" s="87" t="s">
        <v>827</v>
      </c>
      <c r="B50" s="88" t="s">
        <v>231</v>
      </c>
      <c r="C50" s="89">
        <v>45758</v>
      </c>
      <c r="D50" s="90" t="s">
        <v>829</v>
      </c>
      <c r="E50" s="91" t="s">
        <v>905</v>
      </c>
      <c r="F50" s="108"/>
      <c r="G50" s="88"/>
      <c r="H50" s="88"/>
      <c r="I50" s="88"/>
      <c r="J50" s="88"/>
      <c r="K50" s="27"/>
      <c r="L50" s="88"/>
      <c r="M50" s="88">
        <f>('DATA 01 2025'!C50+'DATA 01 2025'!F50+'DATA 01 2025'!G50)/3</f>
        <v>0</v>
      </c>
    </row>
    <row r="51" spans="1:13" ht="15.75" customHeight="1" x14ac:dyDescent="0.2">
      <c r="A51" s="87" t="s">
        <v>827</v>
      </c>
      <c r="B51" s="88" t="s">
        <v>368</v>
      </c>
      <c r="C51" s="89">
        <v>45783</v>
      </c>
      <c r="D51" s="90" t="s">
        <v>35</v>
      </c>
      <c r="E51" s="91" t="s">
        <v>906</v>
      </c>
      <c r="F51" s="108"/>
      <c r="G51" s="88"/>
      <c r="H51" s="88"/>
      <c r="I51" s="88"/>
      <c r="J51" s="88"/>
      <c r="K51" s="27"/>
      <c r="L51" s="88"/>
      <c r="M51" s="88">
        <f>('DATA 01 2025'!C51+'DATA 01 2025'!F51+'DATA 01 2025'!G51)/3</f>
        <v>0</v>
      </c>
    </row>
    <row r="52" spans="1:13" ht="15.75" customHeight="1" x14ac:dyDescent="0.2">
      <c r="A52" s="87" t="s">
        <v>827</v>
      </c>
      <c r="B52" s="88" t="s">
        <v>373</v>
      </c>
      <c r="C52" s="89">
        <v>45783</v>
      </c>
      <c r="D52" s="90" t="s">
        <v>35</v>
      </c>
      <c r="E52" s="91" t="s">
        <v>907</v>
      </c>
      <c r="F52" s="108"/>
      <c r="G52" s="88"/>
      <c r="H52" s="88"/>
      <c r="I52" s="88"/>
      <c r="J52" s="88"/>
      <c r="K52" s="27"/>
      <c r="L52" s="88"/>
      <c r="M52" s="88">
        <f>('DATA 01 2025'!C52+'DATA 01 2025'!F52+'DATA 01 2025'!G52)/3</f>
        <v>0</v>
      </c>
    </row>
    <row r="53" spans="1:13" ht="15.75" customHeight="1" x14ac:dyDescent="0.2">
      <c r="A53" s="87" t="s">
        <v>827</v>
      </c>
      <c r="B53" s="88" t="s">
        <v>375</v>
      </c>
      <c r="C53" s="89">
        <v>45783</v>
      </c>
      <c r="D53" s="90" t="s">
        <v>35</v>
      </c>
      <c r="E53" s="91" t="s">
        <v>908</v>
      </c>
      <c r="F53" s="108"/>
      <c r="G53" s="88"/>
      <c r="H53" s="88"/>
      <c r="I53" s="88"/>
      <c r="J53" s="88"/>
      <c r="K53" s="27"/>
      <c r="L53" s="88"/>
      <c r="M53" s="88">
        <f>('DATA 01 2025'!C53+'DATA 01 2025'!F53+'DATA 01 2025'!G53)/3</f>
        <v>0</v>
      </c>
    </row>
    <row r="54" spans="1:13" ht="15.75" customHeight="1" x14ac:dyDescent="0.2">
      <c r="A54" s="87" t="s">
        <v>827</v>
      </c>
      <c r="B54" s="88" t="s">
        <v>394</v>
      </c>
      <c r="C54" s="89">
        <v>45783</v>
      </c>
      <c r="D54" s="90" t="s">
        <v>35</v>
      </c>
      <c r="E54" s="91" t="s">
        <v>909</v>
      </c>
      <c r="F54" s="108"/>
      <c r="G54" s="88"/>
      <c r="H54" s="88"/>
      <c r="I54" s="88"/>
      <c r="J54" s="88"/>
      <c r="K54" s="27"/>
      <c r="L54" s="88"/>
      <c r="M54" s="88">
        <f>('DATA 01 2025'!C54+'DATA 01 2025'!F54+'DATA 01 2025'!G54)/3</f>
        <v>0</v>
      </c>
    </row>
    <row r="55" spans="1:13" ht="15.75" customHeight="1" x14ac:dyDescent="0.2">
      <c r="A55" s="87" t="s">
        <v>827</v>
      </c>
      <c r="B55" s="88" t="s">
        <v>378</v>
      </c>
      <c r="C55" s="89">
        <v>45783</v>
      </c>
      <c r="D55" s="90" t="s">
        <v>35</v>
      </c>
      <c r="E55" s="91" t="s">
        <v>910</v>
      </c>
      <c r="F55" s="108"/>
      <c r="G55" s="88"/>
      <c r="H55" s="88"/>
      <c r="I55" s="88"/>
      <c r="J55" s="88"/>
      <c r="K55" s="27"/>
      <c r="L55" s="88"/>
      <c r="M55" s="88">
        <f>('DATA 01 2025'!C55+'DATA 01 2025'!F55+'DATA 01 2025'!G55)/3</f>
        <v>0</v>
      </c>
    </row>
    <row r="56" spans="1:13" ht="15.75" customHeight="1" x14ac:dyDescent="0.2">
      <c r="A56" s="87" t="s">
        <v>827</v>
      </c>
      <c r="B56" s="88" t="s">
        <v>381</v>
      </c>
      <c r="C56" s="89">
        <v>45783</v>
      </c>
      <c r="D56" s="90" t="s">
        <v>35</v>
      </c>
      <c r="E56" s="91" t="s">
        <v>911</v>
      </c>
      <c r="F56" s="108"/>
      <c r="G56" s="88"/>
      <c r="H56" s="88"/>
      <c r="I56" s="88"/>
      <c r="J56" s="88"/>
      <c r="K56" s="27"/>
      <c r="L56" s="88"/>
      <c r="M56" s="88">
        <f>('DATA 01 2025'!C56+'DATA 01 2025'!F56+'DATA 01 2025'!G56)/3</f>
        <v>0</v>
      </c>
    </row>
    <row r="57" spans="1:13" ht="15.75" customHeight="1" x14ac:dyDescent="0.2">
      <c r="A57" s="87" t="s">
        <v>827</v>
      </c>
      <c r="B57" s="88" t="s">
        <v>383</v>
      </c>
      <c r="C57" s="89">
        <v>45783</v>
      </c>
      <c r="D57" s="90" t="s">
        <v>35</v>
      </c>
      <c r="E57" s="91" t="s">
        <v>912</v>
      </c>
      <c r="F57" s="108"/>
      <c r="G57" s="88"/>
      <c r="H57" s="88"/>
      <c r="I57" s="88"/>
      <c r="J57" s="88"/>
      <c r="K57" s="27"/>
      <c r="L57" s="88"/>
      <c r="M57" s="88">
        <f>('DATA 01 2025'!C57+'DATA 01 2025'!F57+'DATA 01 2025'!G57)/3</f>
        <v>0</v>
      </c>
    </row>
    <row r="58" spans="1:13" ht="15.75" customHeight="1" x14ac:dyDescent="0.2">
      <c r="A58" s="87" t="s">
        <v>827</v>
      </c>
      <c r="B58" s="88" t="s">
        <v>391</v>
      </c>
      <c r="C58" s="89">
        <v>45783</v>
      </c>
      <c r="D58" s="90" t="s">
        <v>35</v>
      </c>
      <c r="E58" s="91" t="s">
        <v>913</v>
      </c>
      <c r="F58" s="108"/>
      <c r="G58" s="88"/>
      <c r="H58" s="88"/>
      <c r="I58" s="88"/>
      <c r="J58" s="88"/>
      <c r="K58" s="27"/>
      <c r="L58" s="88"/>
      <c r="M58" s="88">
        <f>('DATA 01 2025'!C58+'DATA 01 2025'!F58+'DATA 01 2025'!G58)/3</f>
        <v>0</v>
      </c>
    </row>
    <row r="59" spans="1:13" ht="15.75" customHeight="1" x14ac:dyDescent="0.2">
      <c r="A59" s="87" t="s">
        <v>827</v>
      </c>
      <c r="B59" s="88" t="s">
        <v>386</v>
      </c>
      <c r="C59" s="89">
        <v>45783</v>
      </c>
      <c r="D59" s="90" t="s">
        <v>35</v>
      </c>
      <c r="E59" s="91" t="s">
        <v>914</v>
      </c>
      <c r="F59" s="108"/>
      <c r="G59" s="88"/>
      <c r="H59" s="88"/>
      <c r="I59" s="88"/>
      <c r="J59" s="88"/>
      <c r="K59" s="27"/>
      <c r="L59" s="88"/>
      <c r="M59" s="88">
        <f>('DATA 01 2025'!C59+'DATA 01 2025'!F59+'DATA 01 2025'!G59)/3</f>
        <v>0</v>
      </c>
    </row>
    <row r="60" spans="1:13" ht="15.75" customHeight="1" x14ac:dyDescent="0.2">
      <c r="A60" s="87" t="s">
        <v>827</v>
      </c>
      <c r="B60" s="88" t="s">
        <v>389</v>
      </c>
      <c r="C60" s="89">
        <v>45783</v>
      </c>
      <c r="D60" s="90" t="s">
        <v>35</v>
      </c>
      <c r="E60" s="91" t="s">
        <v>915</v>
      </c>
      <c r="F60" s="108">
        <v>45959</v>
      </c>
      <c r="G60" s="88" t="s">
        <v>17</v>
      </c>
      <c r="H60" s="88" t="s">
        <v>840</v>
      </c>
      <c r="I60" s="88" t="s">
        <v>19</v>
      </c>
      <c r="J60" s="88" t="s">
        <v>26</v>
      </c>
      <c r="K60" s="27"/>
      <c r="L60" s="88"/>
      <c r="M60" s="88">
        <f>('DATA 01 2025'!C60+'DATA 01 2025'!F60+'DATA 01 2025'!G60)/3</f>
        <v>0.5</v>
      </c>
    </row>
    <row r="61" spans="1:13" ht="15.75" customHeight="1" x14ac:dyDescent="0.2">
      <c r="A61" s="87" t="s">
        <v>827</v>
      </c>
      <c r="B61" s="88" t="s">
        <v>916</v>
      </c>
      <c r="C61" s="89">
        <v>45783</v>
      </c>
      <c r="D61" s="90" t="s">
        <v>35</v>
      </c>
      <c r="E61" s="91" t="s">
        <v>917</v>
      </c>
      <c r="F61" s="108"/>
      <c r="G61" s="88"/>
      <c r="H61" s="88"/>
      <c r="I61" s="88"/>
      <c r="J61" s="88"/>
      <c r="K61" s="27"/>
      <c r="L61" s="88"/>
      <c r="M61" s="88">
        <f>('DATA 01 2025'!C61+'DATA 01 2025'!F61+'DATA 01 2025'!G61)/3</f>
        <v>0</v>
      </c>
    </row>
    <row r="62" spans="1:13" ht="15.75" customHeight="1" x14ac:dyDescent="0.2">
      <c r="A62" s="87" t="s">
        <v>827</v>
      </c>
      <c r="B62" s="88" t="s">
        <v>303</v>
      </c>
      <c r="C62" s="89">
        <v>45750</v>
      </c>
      <c r="D62" s="90" t="s">
        <v>829</v>
      </c>
      <c r="E62" s="91" t="s">
        <v>918</v>
      </c>
      <c r="F62" s="108">
        <v>45776</v>
      </c>
      <c r="G62" s="88" t="s">
        <v>17</v>
      </c>
      <c r="H62" s="88" t="s">
        <v>840</v>
      </c>
      <c r="I62" s="88" t="s">
        <v>19</v>
      </c>
      <c r="J62" s="88" t="s">
        <v>20</v>
      </c>
      <c r="K62" s="27"/>
      <c r="L62" s="88"/>
      <c r="M62" s="88">
        <f>('DATA 01 2025'!C62+'DATA 01 2025'!F62+'DATA 01 2025'!G62)/3</f>
        <v>0.66666666666666663</v>
      </c>
    </row>
    <row r="63" spans="1:13" ht="15.75" customHeight="1" x14ac:dyDescent="0.2">
      <c r="A63" s="87" t="s">
        <v>827</v>
      </c>
      <c r="B63" s="88" t="s">
        <v>216</v>
      </c>
      <c r="C63" s="89">
        <v>45758</v>
      </c>
      <c r="D63" s="90" t="s">
        <v>829</v>
      </c>
      <c r="E63" s="91" t="s">
        <v>919</v>
      </c>
      <c r="F63" s="108">
        <v>45779</v>
      </c>
      <c r="G63" s="88" t="s">
        <v>17</v>
      </c>
      <c r="H63" s="88" t="s">
        <v>920</v>
      </c>
      <c r="I63" s="88" t="s">
        <v>19</v>
      </c>
      <c r="J63" s="88" t="s">
        <v>20</v>
      </c>
      <c r="K63" s="27"/>
      <c r="L63" s="88"/>
      <c r="M63" s="88">
        <f>('DATA 01 2025'!C63+'DATA 01 2025'!F63+'DATA 01 2025'!G63)/3</f>
        <v>0.66666666666666663</v>
      </c>
    </row>
    <row r="64" spans="1:13" ht="15.75" customHeight="1" x14ac:dyDescent="0.2">
      <c r="A64" s="87" t="s">
        <v>827</v>
      </c>
      <c r="B64" s="88" t="s">
        <v>228</v>
      </c>
      <c r="C64" s="89">
        <v>45754</v>
      </c>
      <c r="D64" s="90" t="s">
        <v>829</v>
      </c>
      <c r="E64" s="91" t="s">
        <v>921</v>
      </c>
      <c r="F64" s="108">
        <v>45763</v>
      </c>
      <c r="G64" s="88" t="s">
        <v>30</v>
      </c>
      <c r="H64" s="88" t="s">
        <v>922</v>
      </c>
      <c r="I64" s="88" t="s">
        <v>32</v>
      </c>
      <c r="J64" s="88" t="s">
        <v>20</v>
      </c>
      <c r="K64" s="27"/>
      <c r="L64" s="88"/>
      <c r="M64" s="88">
        <f>('DATA 01 2025'!C64+'DATA 01 2025'!F64+'DATA 01 2025'!G64)/3</f>
        <v>0.41666666666666669</v>
      </c>
    </row>
    <row r="65" spans="1:13" ht="15.75" customHeight="1" x14ac:dyDescent="0.2">
      <c r="A65" s="87" t="s">
        <v>827</v>
      </c>
      <c r="B65" s="88" t="s">
        <v>253</v>
      </c>
      <c r="C65" s="89">
        <v>45749</v>
      </c>
      <c r="D65" s="90" t="s">
        <v>829</v>
      </c>
      <c r="E65" s="91" t="s">
        <v>923</v>
      </c>
      <c r="F65" s="108"/>
      <c r="G65" s="88"/>
      <c r="H65" s="88"/>
      <c r="I65" s="88"/>
      <c r="J65" s="88"/>
      <c r="K65" s="27"/>
      <c r="L65" s="88"/>
      <c r="M65" s="88">
        <f>('DATA 01 2025'!C65+'DATA 01 2025'!F65+'DATA 01 2025'!G65)/3</f>
        <v>0</v>
      </c>
    </row>
    <row r="66" spans="1:13" ht="15.75" customHeight="1" x14ac:dyDescent="0.2">
      <c r="A66" s="87" t="s">
        <v>827</v>
      </c>
      <c r="B66" s="88" t="s">
        <v>362</v>
      </c>
      <c r="C66" s="89">
        <v>45749</v>
      </c>
      <c r="D66" s="90" t="s">
        <v>829</v>
      </c>
      <c r="E66" s="91" t="s">
        <v>924</v>
      </c>
      <c r="F66" s="108">
        <v>45770</v>
      </c>
      <c r="G66" s="88" t="s">
        <v>17</v>
      </c>
      <c r="H66" s="88" t="s">
        <v>840</v>
      </c>
      <c r="I66" s="88" t="s">
        <v>19</v>
      </c>
      <c r="J66" s="88" t="s">
        <v>20</v>
      </c>
      <c r="K66" s="27"/>
      <c r="L66" s="88"/>
      <c r="M66" s="88">
        <f>('DATA 01 2025'!C66+'DATA 01 2025'!F66+'DATA 01 2025'!G66)/3</f>
        <v>0.66666666666666663</v>
      </c>
    </row>
    <row r="67" spans="1:13" ht="15.75" customHeight="1" x14ac:dyDescent="0.2">
      <c r="A67" s="87" t="s">
        <v>827</v>
      </c>
      <c r="B67" s="88" t="s">
        <v>207</v>
      </c>
      <c r="C67" s="89">
        <v>45749</v>
      </c>
      <c r="D67" s="90" t="s">
        <v>829</v>
      </c>
      <c r="E67" s="91" t="s">
        <v>925</v>
      </c>
      <c r="F67" s="108">
        <v>45903</v>
      </c>
      <c r="G67" s="88" t="s">
        <v>17</v>
      </c>
      <c r="H67" s="88" t="s">
        <v>926</v>
      </c>
      <c r="I67" s="88" t="s">
        <v>19</v>
      </c>
      <c r="J67" s="88" t="s">
        <v>20</v>
      </c>
      <c r="K67" s="27"/>
      <c r="L67" s="88" t="s">
        <v>21</v>
      </c>
      <c r="M67" s="88">
        <f>('DATA 01 2025'!C67+'DATA 01 2025'!F67+'DATA 01 2025'!G67)/3</f>
        <v>1</v>
      </c>
    </row>
    <row r="68" spans="1:13" ht="15.75" customHeight="1" x14ac:dyDescent="0.2">
      <c r="A68" s="87" t="s">
        <v>827</v>
      </c>
      <c r="B68" s="88" t="s">
        <v>175</v>
      </c>
      <c r="C68" s="89">
        <v>45749</v>
      </c>
      <c r="D68" s="90" t="s">
        <v>829</v>
      </c>
      <c r="E68" s="91" t="s">
        <v>927</v>
      </c>
      <c r="F68" s="108"/>
      <c r="G68" s="88"/>
      <c r="H68" s="88"/>
      <c r="I68" s="88"/>
      <c r="J68" s="88"/>
      <c r="K68" s="27"/>
      <c r="L68" s="88"/>
      <c r="M68" s="88">
        <f>('DATA 01 2025'!C68+'DATA 01 2025'!F68+'DATA 01 2025'!G68)/3</f>
        <v>0</v>
      </c>
    </row>
    <row r="69" spans="1:13" ht="15.75" customHeight="1" x14ac:dyDescent="0.2">
      <c r="A69" s="87" t="s">
        <v>827</v>
      </c>
      <c r="B69" s="88" t="s">
        <v>178</v>
      </c>
      <c r="C69" s="89">
        <v>45755</v>
      </c>
      <c r="D69" s="90" t="s">
        <v>829</v>
      </c>
      <c r="E69" s="91" t="s">
        <v>928</v>
      </c>
      <c r="F69" s="108">
        <v>45898</v>
      </c>
      <c r="G69" s="88" t="s">
        <v>17</v>
      </c>
      <c r="H69" s="88" t="s">
        <v>840</v>
      </c>
      <c r="I69" s="88" t="s">
        <v>19</v>
      </c>
      <c r="J69" s="88" t="s">
        <v>26</v>
      </c>
      <c r="K69" s="27"/>
      <c r="L69" s="88" t="s">
        <v>21</v>
      </c>
      <c r="M69" s="88">
        <f>('DATA 01 2025'!C69+'DATA 01 2025'!F69+'DATA 01 2025'!G69)/3</f>
        <v>0.83333333333333337</v>
      </c>
    </row>
    <row r="70" spans="1:13" ht="15.75" customHeight="1" x14ac:dyDescent="0.2">
      <c r="A70" s="87" t="s">
        <v>827</v>
      </c>
      <c r="B70" s="88" t="s">
        <v>162</v>
      </c>
      <c r="C70" s="89">
        <v>45754</v>
      </c>
      <c r="D70" s="90" t="s">
        <v>829</v>
      </c>
      <c r="E70" s="91" t="s">
        <v>929</v>
      </c>
      <c r="F70" s="108">
        <v>45777</v>
      </c>
      <c r="G70" s="88" t="s">
        <v>17</v>
      </c>
      <c r="H70" s="88" t="s">
        <v>840</v>
      </c>
      <c r="I70" s="88" t="s">
        <v>19</v>
      </c>
      <c r="J70" s="88" t="s">
        <v>20</v>
      </c>
      <c r="K70" s="27"/>
      <c r="L70" s="88"/>
      <c r="M70" s="88">
        <f>('DATA 01 2025'!C70+'DATA 01 2025'!F70+'DATA 01 2025'!G70)/3</f>
        <v>0.66666666666666663</v>
      </c>
    </row>
    <row r="71" spans="1:13" ht="15.75" customHeight="1" x14ac:dyDescent="0.2">
      <c r="A71" s="87" t="s">
        <v>827</v>
      </c>
      <c r="B71" s="88" t="s">
        <v>189</v>
      </c>
      <c r="C71" s="89">
        <v>45755</v>
      </c>
      <c r="D71" s="90" t="s">
        <v>829</v>
      </c>
      <c r="E71" s="91" t="s">
        <v>930</v>
      </c>
      <c r="F71" s="108">
        <v>45785</v>
      </c>
      <c r="G71" s="88" t="s">
        <v>17</v>
      </c>
      <c r="H71" s="88" t="s">
        <v>840</v>
      </c>
      <c r="I71" s="88"/>
      <c r="J71" s="88"/>
      <c r="K71" s="27"/>
      <c r="L71" s="88"/>
      <c r="M71" s="88">
        <f>('DATA 01 2025'!C71+'DATA 01 2025'!F71+'DATA 01 2025'!G71)/3</f>
        <v>0.33333333333333331</v>
      </c>
    </row>
    <row r="72" spans="1:13" ht="15.75" customHeight="1" x14ac:dyDescent="0.2">
      <c r="A72" s="87" t="s">
        <v>827</v>
      </c>
      <c r="B72" s="88" t="s">
        <v>168</v>
      </c>
      <c r="C72" s="89">
        <v>45755</v>
      </c>
      <c r="D72" s="90" t="s">
        <v>829</v>
      </c>
      <c r="E72" s="91" t="s">
        <v>931</v>
      </c>
      <c r="F72" s="108">
        <v>45761</v>
      </c>
      <c r="G72" s="88" t="s">
        <v>17</v>
      </c>
      <c r="H72" s="88" t="s">
        <v>840</v>
      </c>
      <c r="I72" s="88" t="s">
        <v>19</v>
      </c>
      <c r="J72" s="88" t="s">
        <v>20</v>
      </c>
      <c r="K72" s="27"/>
      <c r="L72" s="88"/>
      <c r="M72" s="88">
        <f>('DATA 01 2025'!C72+'DATA 01 2025'!F72+'DATA 01 2025'!G72)/3</f>
        <v>0.66666666666666663</v>
      </c>
    </row>
    <row r="73" spans="1:13" ht="15.75" customHeight="1" x14ac:dyDescent="0.2">
      <c r="A73" s="87" t="s">
        <v>827</v>
      </c>
      <c r="B73" s="88" t="s">
        <v>183</v>
      </c>
      <c r="C73" s="89">
        <v>45749</v>
      </c>
      <c r="D73" s="90" t="s">
        <v>829</v>
      </c>
      <c r="E73" s="91" t="s">
        <v>932</v>
      </c>
      <c r="F73" s="108"/>
      <c r="G73" s="88"/>
      <c r="H73" s="88"/>
      <c r="I73" s="88"/>
      <c r="J73" s="88"/>
      <c r="K73" s="27"/>
      <c r="L73" s="88"/>
      <c r="M73" s="88">
        <f>('DATA 01 2025'!C73+'DATA 01 2025'!F73+'DATA 01 2025'!G73)/3</f>
        <v>0</v>
      </c>
    </row>
    <row r="74" spans="1:13" ht="15.75" customHeight="1" x14ac:dyDescent="0.2">
      <c r="A74" s="87" t="s">
        <v>827</v>
      </c>
      <c r="B74" s="88" t="s">
        <v>186</v>
      </c>
      <c r="C74" s="89">
        <v>45754</v>
      </c>
      <c r="D74" s="90" t="s">
        <v>829</v>
      </c>
      <c r="E74" s="91" t="s">
        <v>933</v>
      </c>
      <c r="F74" s="108"/>
      <c r="G74" s="88"/>
      <c r="H74" s="88"/>
      <c r="I74" s="88"/>
      <c r="J74" s="88"/>
      <c r="K74" s="27"/>
      <c r="L74" s="88"/>
      <c r="M74" s="88">
        <f>('DATA 01 2025'!C74+'DATA 01 2025'!F74+'DATA 01 2025'!G74)/3</f>
        <v>0</v>
      </c>
    </row>
    <row r="75" spans="1:13" ht="15.75" customHeight="1" x14ac:dyDescent="0.2">
      <c r="A75" s="87" t="s">
        <v>827</v>
      </c>
      <c r="B75" s="88" t="s">
        <v>159</v>
      </c>
      <c r="C75" s="89">
        <v>45755</v>
      </c>
      <c r="D75" s="90" t="s">
        <v>829</v>
      </c>
      <c r="E75" s="91" t="s">
        <v>934</v>
      </c>
      <c r="F75" s="108">
        <v>45793</v>
      </c>
      <c r="G75" s="88" t="s">
        <v>17</v>
      </c>
      <c r="H75" s="88" t="s">
        <v>840</v>
      </c>
      <c r="I75" s="88" t="s">
        <v>19</v>
      </c>
      <c r="J75" s="88" t="s">
        <v>26</v>
      </c>
      <c r="K75" s="27"/>
      <c r="L75" s="88"/>
      <c r="M75" s="88">
        <f>('DATA 01 2025'!C75+'DATA 01 2025'!F75+'DATA 01 2025'!G75)/3</f>
        <v>0.5</v>
      </c>
    </row>
    <row r="76" spans="1:13" ht="15.75" customHeight="1" x14ac:dyDescent="0.2">
      <c r="A76" s="87" t="s">
        <v>827</v>
      </c>
      <c r="B76" s="88" t="s">
        <v>156</v>
      </c>
      <c r="C76" s="89">
        <v>45754</v>
      </c>
      <c r="D76" s="90" t="s">
        <v>829</v>
      </c>
      <c r="E76" s="91" t="s">
        <v>935</v>
      </c>
      <c r="F76" s="108"/>
      <c r="G76" s="88"/>
      <c r="H76" s="88"/>
      <c r="I76" s="88"/>
      <c r="J76" s="88"/>
      <c r="K76" s="27"/>
      <c r="L76" s="88"/>
      <c r="M76" s="88">
        <f>('DATA 01 2025'!C76+'DATA 01 2025'!F76+'DATA 01 2025'!G76)/3</f>
        <v>0</v>
      </c>
    </row>
    <row r="77" spans="1:13" ht="15.75" customHeight="1" x14ac:dyDescent="0.2">
      <c r="A77" s="87" t="s">
        <v>827</v>
      </c>
      <c r="B77" s="88" t="s">
        <v>201</v>
      </c>
      <c r="C77" s="89">
        <v>45755</v>
      </c>
      <c r="D77" s="90" t="s">
        <v>829</v>
      </c>
      <c r="E77" s="91" t="s">
        <v>936</v>
      </c>
      <c r="F77" s="108">
        <v>45777</v>
      </c>
      <c r="G77" s="88" t="s">
        <v>17</v>
      </c>
      <c r="H77" s="88" t="s">
        <v>840</v>
      </c>
      <c r="I77" s="88" t="s">
        <v>19</v>
      </c>
      <c r="J77" s="88" t="s">
        <v>20</v>
      </c>
      <c r="K77" s="27"/>
      <c r="L77" s="88"/>
      <c r="M77" s="88">
        <f>('DATA 01 2025'!C77+'DATA 01 2025'!F77+'DATA 01 2025'!G77)/3</f>
        <v>0.66666666666666663</v>
      </c>
    </row>
    <row r="78" spans="1:13" ht="15.75" customHeight="1" x14ac:dyDescent="0.2">
      <c r="A78" s="87" t="s">
        <v>827</v>
      </c>
      <c r="B78" s="88" t="s">
        <v>192</v>
      </c>
      <c r="C78" s="89">
        <v>45754</v>
      </c>
      <c r="D78" s="90" t="s">
        <v>829</v>
      </c>
      <c r="E78" s="91" t="s">
        <v>937</v>
      </c>
      <c r="F78" s="108"/>
      <c r="G78" s="88"/>
      <c r="H78" s="88"/>
      <c r="I78" s="88"/>
      <c r="J78" s="88"/>
      <c r="K78" s="27"/>
      <c r="L78" s="88"/>
      <c r="M78" s="88">
        <f>('DATA 01 2025'!C78+'DATA 01 2025'!F78+'DATA 01 2025'!G78)/3</f>
        <v>0</v>
      </c>
    </row>
    <row r="79" spans="1:13" ht="15.75" customHeight="1" x14ac:dyDescent="0.2">
      <c r="A79" s="87" t="s">
        <v>827</v>
      </c>
      <c r="B79" s="88" t="s">
        <v>165</v>
      </c>
      <c r="C79" s="89">
        <v>45754</v>
      </c>
      <c r="D79" s="90" t="s">
        <v>829</v>
      </c>
      <c r="E79" s="91" t="s">
        <v>938</v>
      </c>
      <c r="F79" s="108">
        <v>45877</v>
      </c>
      <c r="G79" s="88" t="s">
        <v>17</v>
      </c>
      <c r="H79" s="88" t="s">
        <v>939</v>
      </c>
      <c r="I79" s="88" t="s">
        <v>19</v>
      </c>
      <c r="J79" s="88" t="s">
        <v>26</v>
      </c>
      <c r="K79" s="27"/>
      <c r="L79" s="88" t="s">
        <v>21</v>
      </c>
      <c r="M79" s="88">
        <f>('DATA 01 2025'!C79+'DATA 01 2025'!F79+'DATA 01 2025'!G79)/3</f>
        <v>0.83333333333333337</v>
      </c>
    </row>
    <row r="80" spans="1:13" ht="15.75" customHeight="1" x14ac:dyDescent="0.2">
      <c r="A80" s="87" t="s">
        <v>827</v>
      </c>
      <c r="B80" s="88" t="s">
        <v>171</v>
      </c>
      <c r="C80" s="89">
        <v>45754</v>
      </c>
      <c r="D80" s="90" t="s">
        <v>829</v>
      </c>
      <c r="E80" s="91" t="s">
        <v>940</v>
      </c>
      <c r="F80" s="108"/>
      <c r="G80" s="88"/>
      <c r="H80" s="88"/>
      <c r="I80" s="88"/>
      <c r="J80" s="88"/>
      <c r="K80" s="27"/>
      <c r="L80" s="88"/>
      <c r="M80" s="88">
        <f>('DATA 01 2025'!C80+'DATA 01 2025'!F80+'DATA 01 2025'!G80)/3</f>
        <v>0</v>
      </c>
    </row>
    <row r="81" spans="1:13" ht="15.75" customHeight="1" x14ac:dyDescent="0.2">
      <c r="A81" s="87" t="s">
        <v>827</v>
      </c>
      <c r="B81" s="88" t="s">
        <v>195</v>
      </c>
      <c r="C81" s="89">
        <v>45755</v>
      </c>
      <c r="D81" s="90" t="s">
        <v>829</v>
      </c>
      <c r="E81" s="91" t="s">
        <v>941</v>
      </c>
      <c r="F81" s="108">
        <v>45779</v>
      </c>
      <c r="G81" s="88" t="s">
        <v>17</v>
      </c>
      <c r="H81" s="88" t="s">
        <v>840</v>
      </c>
      <c r="I81" s="88" t="s">
        <v>19</v>
      </c>
      <c r="J81" s="88" t="s">
        <v>20</v>
      </c>
      <c r="K81" s="27"/>
      <c r="L81" s="88"/>
      <c r="M81" s="88">
        <f>('DATA 01 2025'!C81+'DATA 01 2025'!F81+'DATA 01 2025'!G81)/3</f>
        <v>0.66666666666666663</v>
      </c>
    </row>
    <row r="82" spans="1:13" ht="15.75" customHeight="1" x14ac:dyDescent="0.2">
      <c r="A82" s="87" t="s">
        <v>827</v>
      </c>
      <c r="B82" s="88" t="s">
        <v>180</v>
      </c>
      <c r="C82" s="89">
        <v>45749</v>
      </c>
      <c r="D82" s="90" t="s">
        <v>829</v>
      </c>
      <c r="E82" s="91" t="s">
        <v>942</v>
      </c>
      <c r="F82" s="108"/>
      <c r="G82" s="88"/>
      <c r="H82" s="88"/>
      <c r="I82" s="88"/>
      <c r="J82" s="88"/>
      <c r="K82" s="27"/>
      <c r="L82" s="88"/>
      <c r="M82" s="88">
        <f>('DATA 01 2025'!C82+'DATA 01 2025'!F82+'DATA 01 2025'!G82)/3</f>
        <v>0</v>
      </c>
    </row>
    <row r="83" spans="1:13" ht="15.75" customHeight="1" x14ac:dyDescent="0.2">
      <c r="A83" s="87" t="s">
        <v>827</v>
      </c>
      <c r="B83" s="88" t="s">
        <v>198</v>
      </c>
      <c r="C83" s="89">
        <v>45876</v>
      </c>
      <c r="D83" s="90" t="s">
        <v>829</v>
      </c>
      <c r="E83" s="91" t="s">
        <v>943</v>
      </c>
      <c r="F83" s="108"/>
      <c r="G83" s="88"/>
      <c r="H83" s="88"/>
      <c r="I83" s="88"/>
      <c r="J83" s="88"/>
      <c r="K83" s="27"/>
      <c r="L83" s="88"/>
      <c r="M83" s="88">
        <f>('DATA 01 2025'!C83+'DATA 01 2025'!F83+'DATA 01 2025'!G83)/3</f>
        <v>0</v>
      </c>
    </row>
    <row r="84" spans="1:13" ht="15.75" customHeight="1" x14ac:dyDescent="0.2">
      <c r="A84" s="87" t="s">
        <v>827</v>
      </c>
      <c r="B84" s="88" t="s">
        <v>348</v>
      </c>
      <c r="C84" s="89">
        <v>45748</v>
      </c>
      <c r="D84" s="90" t="s">
        <v>829</v>
      </c>
      <c r="E84" s="91" t="s">
        <v>944</v>
      </c>
      <c r="F84" s="108">
        <v>45756</v>
      </c>
      <c r="G84" s="88" t="s">
        <v>17</v>
      </c>
      <c r="H84" s="88" t="s">
        <v>840</v>
      </c>
      <c r="I84" s="88" t="s">
        <v>19</v>
      </c>
      <c r="J84" s="88" t="s">
        <v>20</v>
      </c>
      <c r="K84" s="27"/>
      <c r="L84" s="88" t="s">
        <v>21</v>
      </c>
      <c r="M84" s="88">
        <f>('DATA 01 2025'!C84+'DATA 01 2025'!F84+'DATA 01 2025'!G84)/3</f>
        <v>1</v>
      </c>
    </row>
    <row r="85" spans="1:13" ht="15.75" customHeight="1" x14ac:dyDescent="0.2">
      <c r="A85" s="87" t="s">
        <v>827</v>
      </c>
      <c r="B85" s="88" t="s">
        <v>210</v>
      </c>
      <c r="C85" s="89">
        <v>45749</v>
      </c>
      <c r="D85" s="90" t="s">
        <v>829</v>
      </c>
      <c r="E85" s="91" t="s">
        <v>945</v>
      </c>
      <c r="F85" s="108"/>
      <c r="G85" s="88"/>
      <c r="H85" s="88"/>
      <c r="I85" s="88"/>
      <c r="J85" s="88"/>
      <c r="K85" s="27"/>
      <c r="L85" s="88"/>
      <c r="M85" s="88">
        <f>('DATA 01 2025'!C85+'DATA 01 2025'!F85+'DATA 01 2025'!G85)/3</f>
        <v>0</v>
      </c>
    </row>
    <row r="86" spans="1:13" ht="15.75" customHeight="1" x14ac:dyDescent="0.2">
      <c r="A86" s="87" t="s">
        <v>827</v>
      </c>
      <c r="B86" s="88" t="s">
        <v>204</v>
      </c>
      <c r="C86" s="89">
        <v>45754</v>
      </c>
      <c r="D86" s="90" t="s">
        <v>829</v>
      </c>
      <c r="E86" s="91" t="s">
        <v>946</v>
      </c>
      <c r="F86" s="108">
        <v>45790</v>
      </c>
      <c r="G86" s="88" t="s">
        <v>17</v>
      </c>
      <c r="H86" s="88" t="s">
        <v>840</v>
      </c>
      <c r="I86" s="88" t="s">
        <v>19</v>
      </c>
      <c r="J86" s="88" t="s">
        <v>26</v>
      </c>
      <c r="K86" s="27"/>
      <c r="L86" s="88"/>
      <c r="M86" s="88">
        <f>('DATA 01 2025'!C86+'DATA 01 2025'!F86+'DATA 01 2025'!G86)/3</f>
        <v>0.5</v>
      </c>
    </row>
    <row r="87" spans="1:13" ht="15.75" customHeight="1" x14ac:dyDescent="0.2">
      <c r="A87" s="87" t="s">
        <v>827</v>
      </c>
      <c r="B87" s="88" t="s">
        <v>237</v>
      </c>
      <c r="C87" s="89">
        <v>45754</v>
      </c>
      <c r="D87" s="90" t="s">
        <v>829</v>
      </c>
      <c r="E87" s="91" t="s">
        <v>947</v>
      </c>
      <c r="F87" s="109" t="s">
        <v>1804</v>
      </c>
      <c r="G87" s="88" t="s">
        <v>17</v>
      </c>
      <c r="H87" s="88" t="s">
        <v>948</v>
      </c>
      <c r="I87" s="88" t="s">
        <v>19</v>
      </c>
      <c r="J87" s="88" t="s">
        <v>20</v>
      </c>
      <c r="K87" s="27"/>
      <c r="L87" s="88" t="s">
        <v>174</v>
      </c>
      <c r="M87" s="88">
        <f>('DATA 01 2025'!C87+'DATA 01 2025'!F87+'DATA 01 2025'!G87)/3</f>
        <v>0.83333333333333337</v>
      </c>
    </row>
    <row r="88" spans="1:13" ht="15.75" customHeight="1" x14ac:dyDescent="0.2">
      <c r="A88" s="87" t="s">
        <v>827</v>
      </c>
      <c r="B88" s="88" t="s">
        <v>411</v>
      </c>
      <c r="C88" s="89">
        <v>45754</v>
      </c>
      <c r="D88" s="90" t="s">
        <v>829</v>
      </c>
      <c r="E88" s="91" t="s">
        <v>949</v>
      </c>
      <c r="F88" s="108"/>
      <c r="G88" s="88"/>
      <c r="H88" s="88"/>
      <c r="I88" s="88"/>
      <c r="J88" s="88"/>
      <c r="K88" s="27"/>
      <c r="L88" s="88"/>
      <c r="M88" s="88">
        <f>('DATA 01 2025'!C88+'DATA 01 2025'!F88+'DATA 01 2025'!G88)/3</f>
        <v>0</v>
      </c>
    </row>
    <row r="89" spans="1:13" ht="15.75" customHeight="1" x14ac:dyDescent="0.2">
      <c r="A89" s="87" t="s">
        <v>827</v>
      </c>
      <c r="B89" s="88" t="s">
        <v>334</v>
      </c>
      <c r="C89" s="89">
        <v>45749</v>
      </c>
      <c r="D89" s="90" t="s">
        <v>829</v>
      </c>
      <c r="E89" s="91" t="s">
        <v>950</v>
      </c>
      <c r="F89" s="108">
        <v>45769</v>
      </c>
      <c r="G89" s="88" t="s">
        <v>17</v>
      </c>
      <c r="H89" s="88" t="s">
        <v>644</v>
      </c>
      <c r="I89" s="88" t="s">
        <v>19</v>
      </c>
      <c r="J89" s="88" t="s">
        <v>20</v>
      </c>
      <c r="K89" s="27"/>
      <c r="L89" s="88"/>
      <c r="M89" s="88">
        <f>('DATA 01 2025'!C89+'DATA 01 2025'!F89+'DATA 01 2025'!G89)/3</f>
        <v>0.66666666666666663</v>
      </c>
    </row>
    <row r="90" spans="1:13" ht="15.75" customHeight="1" x14ac:dyDescent="0.2">
      <c r="A90" s="87" t="s">
        <v>827</v>
      </c>
      <c r="B90" s="88" t="s">
        <v>248</v>
      </c>
      <c r="C90" s="89">
        <v>45750</v>
      </c>
      <c r="D90" s="90" t="s">
        <v>829</v>
      </c>
      <c r="E90" s="91" t="s">
        <v>951</v>
      </c>
      <c r="F90" s="108"/>
      <c r="G90" s="88"/>
      <c r="H90" s="88"/>
      <c r="I90" s="88"/>
      <c r="J90" s="88"/>
      <c r="K90" s="27"/>
      <c r="L90" s="88"/>
      <c r="M90" s="88">
        <f>('DATA 01 2025'!C90+'DATA 01 2025'!F90+'DATA 01 2025'!G90)/3</f>
        <v>0</v>
      </c>
    </row>
    <row r="91" spans="1:13" ht="15.75" customHeight="1" x14ac:dyDescent="0.2">
      <c r="A91" s="87" t="s">
        <v>827</v>
      </c>
      <c r="B91" s="88" t="s">
        <v>256</v>
      </c>
      <c r="C91" s="89">
        <v>45754</v>
      </c>
      <c r="D91" s="90" t="s">
        <v>829</v>
      </c>
      <c r="E91" s="91" t="s">
        <v>952</v>
      </c>
      <c r="F91" s="108">
        <v>45792</v>
      </c>
      <c r="G91" s="88" t="s">
        <v>17</v>
      </c>
      <c r="H91" s="88" t="s">
        <v>840</v>
      </c>
      <c r="I91" s="88" t="s">
        <v>19</v>
      </c>
      <c r="J91" s="88" t="s">
        <v>26</v>
      </c>
      <c r="K91" s="27"/>
      <c r="L91" s="88"/>
      <c r="M91" s="88">
        <f>('DATA 01 2025'!C91+'DATA 01 2025'!F91+'DATA 01 2025'!G91)/3</f>
        <v>0.5</v>
      </c>
    </row>
    <row r="92" spans="1:13" ht="15.75" customHeight="1" x14ac:dyDescent="0.2">
      <c r="A92" s="87" t="s">
        <v>827</v>
      </c>
      <c r="B92" s="88" t="s">
        <v>262</v>
      </c>
      <c r="C92" s="89">
        <v>45755</v>
      </c>
      <c r="D92" s="90" t="s">
        <v>829</v>
      </c>
      <c r="E92" s="91" t="s">
        <v>953</v>
      </c>
      <c r="F92" s="108"/>
      <c r="G92" s="88"/>
      <c r="H92" s="88"/>
      <c r="I92" s="88"/>
      <c r="J92" s="88"/>
      <c r="K92" s="27"/>
      <c r="L92" s="88"/>
      <c r="M92" s="88">
        <f>('DATA 01 2025'!C92+'DATA 01 2025'!F92+'DATA 01 2025'!G92)/3</f>
        <v>0</v>
      </c>
    </row>
    <row r="93" spans="1:13" ht="15.75" customHeight="1" x14ac:dyDescent="0.2">
      <c r="A93" s="87" t="s">
        <v>827</v>
      </c>
      <c r="B93" s="88" t="s">
        <v>213</v>
      </c>
      <c r="C93" s="89">
        <v>45754</v>
      </c>
      <c r="D93" s="90" t="s">
        <v>829</v>
      </c>
      <c r="E93" s="91" t="s">
        <v>954</v>
      </c>
      <c r="F93" s="109" t="s">
        <v>1805</v>
      </c>
      <c r="G93" s="88" t="s">
        <v>17</v>
      </c>
      <c r="H93" s="88" t="s">
        <v>840</v>
      </c>
      <c r="I93" s="88" t="s">
        <v>19</v>
      </c>
      <c r="J93" s="88" t="s">
        <v>20</v>
      </c>
      <c r="K93" s="27"/>
      <c r="L93" s="88" t="s">
        <v>21</v>
      </c>
      <c r="M93" s="88">
        <f>('DATA 01 2025'!C93+'DATA 01 2025'!F93+'DATA 01 2025'!G93)/3</f>
        <v>1</v>
      </c>
    </row>
    <row r="94" spans="1:13" ht="15.75" customHeight="1" x14ac:dyDescent="0.2">
      <c r="A94" s="87" t="s">
        <v>827</v>
      </c>
      <c r="B94" s="88" t="s">
        <v>413</v>
      </c>
      <c r="C94" s="89">
        <v>45791</v>
      </c>
      <c r="D94" s="90" t="s">
        <v>829</v>
      </c>
      <c r="E94" s="91" t="s">
        <v>955</v>
      </c>
      <c r="F94" s="108">
        <v>45807</v>
      </c>
      <c r="G94" s="88" t="s">
        <v>17</v>
      </c>
      <c r="H94" s="88" t="s">
        <v>956</v>
      </c>
      <c r="I94" s="88" t="s">
        <v>19</v>
      </c>
      <c r="J94" s="88" t="s">
        <v>20</v>
      </c>
      <c r="K94" s="27"/>
      <c r="L94" s="88"/>
      <c r="M94" s="88">
        <f>('DATA 01 2025'!C94+'DATA 01 2025'!F94+'DATA 01 2025'!G94)/3</f>
        <v>0.66666666666666663</v>
      </c>
    </row>
    <row r="95" spans="1:13" ht="15.75" customHeight="1" x14ac:dyDescent="0.2">
      <c r="A95" s="87" t="s">
        <v>827</v>
      </c>
      <c r="B95" s="88" t="s">
        <v>290</v>
      </c>
      <c r="C95" s="89">
        <v>45783</v>
      </c>
      <c r="D95" s="90" t="s">
        <v>35</v>
      </c>
      <c r="E95" s="91" t="s">
        <v>957</v>
      </c>
      <c r="F95" s="108">
        <v>45811</v>
      </c>
      <c r="G95" s="88" t="s">
        <v>17</v>
      </c>
      <c r="H95" s="88" t="s">
        <v>958</v>
      </c>
      <c r="I95" s="88" t="s">
        <v>19</v>
      </c>
      <c r="J95" s="88" t="s">
        <v>26</v>
      </c>
      <c r="K95" s="27"/>
      <c r="L95" s="88"/>
      <c r="M95" s="88">
        <f>('DATA 01 2025'!C95+'DATA 01 2025'!F95+'DATA 01 2025'!G95)/3</f>
        <v>0.5</v>
      </c>
    </row>
    <row r="96" spans="1:13" ht="15.75" customHeight="1" x14ac:dyDescent="0.2">
      <c r="A96" s="87" t="s">
        <v>827</v>
      </c>
      <c r="B96" s="88" t="s">
        <v>298</v>
      </c>
      <c r="C96" s="89">
        <v>45783</v>
      </c>
      <c r="D96" s="90" t="s">
        <v>35</v>
      </c>
      <c r="E96" s="91" t="s">
        <v>959</v>
      </c>
      <c r="F96" s="108"/>
      <c r="G96" s="88"/>
      <c r="H96" s="88"/>
      <c r="I96" s="88"/>
      <c r="J96" s="88"/>
      <c r="K96" s="27"/>
      <c r="L96" s="88"/>
      <c r="M96" s="88">
        <f>('DATA 01 2025'!C96+'DATA 01 2025'!F96+'DATA 01 2025'!G96)/3</f>
        <v>0</v>
      </c>
    </row>
    <row r="97" spans="1:13" ht="15.75" customHeight="1" x14ac:dyDescent="0.2">
      <c r="A97" s="87" t="s">
        <v>827</v>
      </c>
      <c r="B97" s="88" t="s">
        <v>405</v>
      </c>
      <c r="C97" s="89">
        <v>45754</v>
      </c>
      <c r="D97" s="90" t="s">
        <v>829</v>
      </c>
      <c r="E97" s="91" t="s">
        <v>960</v>
      </c>
      <c r="F97" s="108">
        <v>45898</v>
      </c>
      <c r="G97" s="88" t="s">
        <v>17</v>
      </c>
      <c r="H97" s="88" t="s">
        <v>840</v>
      </c>
      <c r="I97" s="88" t="s">
        <v>19</v>
      </c>
      <c r="J97" s="88" t="s">
        <v>20</v>
      </c>
      <c r="K97" s="27"/>
      <c r="L97" s="88" t="s">
        <v>174</v>
      </c>
      <c r="M97" s="88">
        <f>('DATA 01 2025'!C97+'DATA 01 2025'!F97+'DATA 01 2025'!G97)/3</f>
        <v>0.83333333333333337</v>
      </c>
    </row>
    <row r="98" spans="1:13" ht="15.75" customHeight="1" x14ac:dyDescent="0.2">
      <c r="A98" s="87" t="s">
        <v>827</v>
      </c>
      <c r="B98" s="88" t="s">
        <v>320</v>
      </c>
      <c r="C98" s="89">
        <v>45783</v>
      </c>
      <c r="D98" s="90" t="s">
        <v>35</v>
      </c>
      <c r="E98" s="91" t="s">
        <v>961</v>
      </c>
      <c r="F98" s="108"/>
      <c r="G98" s="88"/>
      <c r="H98" s="88"/>
      <c r="I98" s="88"/>
      <c r="J98" s="88"/>
      <c r="K98" s="27"/>
      <c r="L98" s="88"/>
      <c r="M98" s="88">
        <f>('DATA 01 2025'!C98+'DATA 01 2025'!F98+'DATA 01 2025'!G98)/3</f>
        <v>0</v>
      </c>
    </row>
    <row r="99" spans="1:13" ht="15.75" customHeight="1" x14ac:dyDescent="0.2">
      <c r="A99" s="87" t="s">
        <v>827</v>
      </c>
      <c r="B99" s="88" t="s">
        <v>317</v>
      </c>
      <c r="C99" s="89">
        <v>45783</v>
      </c>
      <c r="D99" s="90" t="s">
        <v>35</v>
      </c>
      <c r="E99" s="91" t="s">
        <v>962</v>
      </c>
      <c r="F99" s="108">
        <v>45810</v>
      </c>
      <c r="G99" s="88" t="s">
        <v>30</v>
      </c>
      <c r="H99" s="88" t="s">
        <v>963</v>
      </c>
      <c r="I99" s="88" t="s">
        <v>19</v>
      </c>
      <c r="J99" s="88" t="s">
        <v>26</v>
      </c>
      <c r="K99" s="27"/>
      <c r="L99" s="88" t="s">
        <v>33</v>
      </c>
      <c r="M99" s="88">
        <f>('DATA 01 2025'!C99+'DATA 01 2025'!F99+'DATA 01 2025'!G99)/3</f>
        <v>0.41666666666666669</v>
      </c>
    </row>
    <row r="100" spans="1:13" ht="15.75" customHeight="1" x14ac:dyDescent="0.2">
      <c r="A100" s="87" t="s">
        <v>827</v>
      </c>
      <c r="B100" s="88" t="s">
        <v>281</v>
      </c>
      <c r="C100" s="89">
        <v>45755</v>
      </c>
      <c r="D100" s="90" t="s">
        <v>829</v>
      </c>
      <c r="E100" s="91" t="s">
        <v>964</v>
      </c>
      <c r="F100" s="108">
        <v>45784</v>
      </c>
      <c r="G100" s="88" t="s">
        <v>17</v>
      </c>
      <c r="H100" s="88" t="s">
        <v>840</v>
      </c>
      <c r="I100" s="88" t="s">
        <v>19</v>
      </c>
      <c r="J100" s="88" t="s">
        <v>20</v>
      </c>
      <c r="K100" s="27"/>
      <c r="L100" s="88"/>
      <c r="M100" s="88">
        <f>('DATA 01 2025'!C100+'DATA 01 2025'!F100+'DATA 01 2025'!G100)/3</f>
        <v>0.66666666666666663</v>
      </c>
    </row>
    <row r="101" spans="1:13" ht="15.75" customHeight="1" x14ac:dyDescent="0.2">
      <c r="A101" s="87" t="s">
        <v>827</v>
      </c>
      <c r="B101" s="88" t="s">
        <v>346</v>
      </c>
      <c r="C101" s="89">
        <v>45783</v>
      </c>
      <c r="D101" s="90" t="s">
        <v>35</v>
      </c>
      <c r="E101" s="91" t="s">
        <v>965</v>
      </c>
      <c r="F101" s="108"/>
      <c r="G101" s="88"/>
      <c r="H101" s="88"/>
      <c r="I101" s="88"/>
      <c r="J101" s="88"/>
      <c r="K101" s="27"/>
      <c r="L101" s="88"/>
      <c r="M101" s="88">
        <f>('DATA 01 2025'!C101+'DATA 01 2025'!F101+'DATA 01 2025'!G101)/3</f>
        <v>0</v>
      </c>
    </row>
    <row r="102" spans="1:13" ht="15.75" customHeight="1" x14ac:dyDescent="0.2">
      <c r="A102" s="87" t="s">
        <v>827</v>
      </c>
      <c r="B102" s="88" t="s">
        <v>259</v>
      </c>
      <c r="C102" s="89">
        <v>45755</v>
      </c>
      <c r="D102" s="90" t="s">
        <v>829</v>
      </c>
      <c r="E102" s="91" t="s">
        <v>966</v>
      </c>
      <c r="F102" s="108">
        <v>45792</v>
      </c>
      <c r="G102" s="88" t="s">
        <v>17</v>
      </c>
      <c r="H102" s="88" t="s">
        <v>967</v>
      </c>
      <c r="I102" s="88" t="s">
        <v>19</v>
      </c>
      <c r="J102" s="88" t="s">
        <v>26</v>
      </c>
      <c r="K102" s="27"/>
      <c r="L102" s="88"/>
      <c r="M102" s="88">
        <f>('DATA 01 2025'!C102+'DATA 01 2025'!F102+'DATA 01 2025'!G102)/3</f>
        <v>0.5</v>
      </c>
    </row>
    <row r="103" spans="1:13" ht="15.75" customHeight="1" x14ac:dyDescent="0.2">
      <c r="A103" s="87" t="s">
        <v>827</v>
      </c>
      <c r="B103" s="88" t="s">
        <v>416</v>
      </c>
      <c r="C103" s="89">
        <v>45783</v>
      </c>
      <c r="D103" s="90" t="s">
        <v>35</v>
      </c>
      <c r="E103" s="91" t="s">
        <v>968</v>
      </c>
      <c r="F103" s="108"/>
      <c r="G103" s="88"/>
      <c r="H103" s="88"/>
      <c r="I103" s="88"/>
      <c r="J103" s="88"/>
      <c r="K103" s="27"/>
      <c r="L103" s="88"/>
      <c r="M103" s="88">
        <f>('DATA 01 2025'!C103+'DATA 01 2025'!F103+'DATA 01 2025'!G103)/3</f>
        <v>0</v>
      </c>
    </row>
    <row r="104" spans="1:13" ht="15.75" customHeight="1" x14ac:dyDescent="0.2">
      <c r="A104" s="87" t="s">
        <v>827</v>
      </c>
      <c r="B104" s="88" t="s">
        <v>418</v>
      </c>
      <c r="C104" s="89">
        <v>45783</v>
      </c>
      <c r="D104" s="90" t="s">
        <v>35</v>
      </c>
      <c r="E104" s="91" t="s">
        <v>969</v>
      </c>
      <c r="F104" s="108"/>
      <c r="G104" s="88"/>
      <c r="H104" s="88"/>
      <c r="I104" s="88"/>
      <c r="J104" s="88"/>
      <c r="K104" s="27"/>
      <c r="L104" s="88"/>
      <c r="M104" s="88">
        <f>('DATA 01 2025'!C104+'DATA 01 2025'!F104+'DATA 01 2025'!G104)/3</f>
        <v>0</v>
      </c>
    </row>
    <row r="105" spans="1:13" ht="15.75" customHeight="1" x14ac:dyDescent="0.2">
      <c r="A105" s="87" t="s">
        <v>827</v>
      </c>
      <c r="B105" s="88" t="s">
        <v>420</v>
      </c>
      <c r="C105" s="89">
        <v>45783</v>
      </c>
      <c r="D105" s="90" t="s">
        <v>35</v>
      </c>
      <c r="E105" s="91" t="s">
        <v>970</v>
      </c>
      <c r="F105" s="108"/>
      <c r="G105" s="88"/>
      <c r="H105" s="88"/>
      <c r="I105" s="88"/>
      <c r="J105" s="88"/>
      <c r="K105" s="27"/>
      <c r="L105" s="88"/>
      <c r="M105" s="88">
        <f>('DATA 01 2025'!C105+'DATA 01 2025'!F105+'DATA 01 2025'!G105)/3</f>
        <v>0</v>
      </c>
    </row>
    <row r="106" spans="1:13" ht="15.75" customHeight="1" x14ac:dyDescent="0.2">
      <c r="A106" s="87" t="s">
        <v>827</v>
      </c>
      <c r="B106" s="88" t="s">
        <v>422</v>
      </c>
      <c r="C106" s="89">
        <v>45783</v>
      </c>
      <c r="D106" s="90" t="s">
        <v>35</v>
      </c>
      <c r="E106" s="91" t="s">
        <v>971</v>
      </c>
      <c r="F106" s="108"/>
      <c r="G106" s="88"/>
      <c r="H106" s="88"/>
      <c r="I106" s="88"/>
      <c r="J106" s="88"/>
      <c r="K106" s="27"/>
      <c r="L106" s="88"/>
      <c r="M106" s="88">
        <f>('DATA 01 2025'!C106+'DATA 01 2025'!F106+'DATA 01 2025'!G106)/3</f>
        <v>0</v>
      </c>
    </row>
    <row r="107" spans="1:13" ht="15.75" customHeight="1" x14ac:dyDescent="0.2">
      <c r="A107" s="87" t="s">
        <v>827</v>
      </c>
      <c r="B107" s="88" t="s">
        <v>424</v>
      </c>
      <c r="C107" s="89">
        <v>45783</v>
      </c>
      <c r="D107" s="90" t="s">
        <v>35</v>
      </c>
      <c r="E107" s="91" t="s">
        <v>972</v>
      </c>
      <c r="F107" s="108"/>
      <c r="G107" s="88"/>
      <c r="H107" s="88"/>
      <c r="I107" s="88"/>
      <c r="J107" s="88"/>
      <c r="K107" s="27"/>
      <c r="L107" s="88"/>
      <c r="M107" s="88">
        <f>('DATA 01 2025'!C107+'DATA 01 2025'!F107+'DATA 01 2025'!G107)/3</f>
        <v>0</v>
      </c>
    </row>
    <row r="108" spans="1:13" ht="15.75" customHeight="1" x14ac:dyDescent="0.2">
      <c r="A108" s="87" t="s">
        <v>827</v>
      </c>
      <c r="B108" s="88" t="s">
        <v>426</v>
      </c>
      <c r="C108" s="89">
        <v>45783</v>
      </c>
      <c r="D108" s="90" t="s">
        <v>35</v>
      </c>
      <c r="E108" s="91" t="s">
        <v>973</v>
      </c>
      <c r="F108" s="108"/>
      <c r="G108" s="88"/>
      <c r="H108" s="88"/>
      <c r="I108" s="88"/>
      <c r="J108" s="88"/>
      <c r="K108" s="27"/>
      <c r="L108" s="88"/>
      <c r="M108" s="88">
        <f>('DATA 01 2025'!C108+'DATA 01 2025'!F108+'DATA 01 2025'!G108)/3</f>
        <v>0</v>
      </c>
    </row>
    <row r="109" spans="1:13" ht="15.75" customHeight="1" x14ac:dyDescent="0.2">
      <c r="A109" s="87" t="s">
        <v>827</v>
      </c>
      <c r="B109" s="88" t="s">
        <v>428</v>
      </c>
      <c r="C109" s="89">
        <v>45783</v>
      </c>
      <c r="D109" s="90" t="s">
        <v>35</v>
      </c>
      <c r="E109" s="91" t="s">
        <v>974</v>
      </c>
      <c r="F109" s="108"/>
      <c r="G109" s="88"/>
      <c r="H109" s="88"/>
      <c r="I109" s="88"/>
      <c r="J109" s="88"/>
      <c r="K109" s="27"/>
      <c r="L109" s="88"/>
      <c r="M109" s="88">
        <f>('DATA 01 2025'!C109+'DATA 01 2025'!F109+'DATA 01 2025'!G109)/3</f>
        <v>0</v>
      </c>
    </row>
    <row r="110" spans="1:13" ht="15.75" customHeight="1" x14ac:dyDescent="0.2">
      <c r="A110" s="87" t="s">
        <v>827</v>
      </c>
      <c r="B110" s="88" t="s">
        <v>430</v>
      </c>
      <c r="C110" s="89">
        <v>45784</v>
      </c>
      <c r="D110" s="90" t="s">
        <v>35</v>
      </c>
      <c r="E110" s="91" t="s">
        <v>975</v>
      </c>
      <c r="F110" s="108"/>
      <c r="G110" s="88"/>
      <c r="H110" s="88"/>
      <c r="I110" s="88"/>
      <c r="J110" s="88"/>
      <c r="K110" s="27"/>
      <c r="L110" s="88"/>
      <c r="M110" s="88">
        <f>('DATA 01 2025'!C110+'DATA 01 2025'!F110+'DATA 01 2025'!G110)/3</f>
        <v>0</v>
      </c>
    </row>
    <row r="111" spans="1:13" ht="15.75" customHeight="1" x14ac:dyDescent="0.2">
      <c r="A111" s="87" t="s">
        <v>827</v>
      </c>
      <c r="B111" s="88" t="s">
        <v>432</v>
      </c>
      <c r="C111" s="89">
        <v>45784</v>
      </c>
      <c r="D111" s="90" t="s">
        <v>35</v>
      </c>
      <c r="E111" s="91" t="s">
        <v>976</v>
      </c>
      <c r="F111" s="108"/>
      <c r="G111" s="88"/>
      <c r="H111" s="88"/>
      <c r="I111" s="88"/>
      <c r="J111" s="88"/>
      <c r="K111" s="27"/>
      <c r="L111" s="88"/>
      <c r="M111" s="88">
        <f>('DATA 01 2025'!C111+'DATA 01 2025'!F111+'DATA 01 2025'!G111)/3</f>
        <v>0</v>
      </c>
    </row>
    <row r="112" spans="1:13" ht="15.75" customHeight="1" x14ac:dyDescent="0.2">
      <c r="A112" s="87" t="s">
        <v>827</v>
      </c>
      <c r="B112" s="88" t="s">
        <v>435</v>
      </c>
      <c r="C112" s="89">
        <v>45784</v>
      </c>
      <c r="D112" s="90" t="s">
        <v>35</v>
      </c>
      <c r="E112" s="91" t="s">
        <v>977</v>
      </c>
      <c r="F112" s="108">
        <v>45807</v>
      </c>
      <c r="G112" s="88" t="s">
        <v>17</v>
      </c>
      <c r="H112" s="88" t="s">
        <v>967</v>
      </c>
      <c r="I112" s="88" t="s">
        <v>19</v>
      </c>
      <c r="J112" s="88" t="s">
        <v>26</v>
      </c>
      <c r="K112" s="27"/>
      <c r="L112" s="88"/>
      <c r="M112" s="88">
        <f>('DATA 01 2025'!C112+'DATA 01 2025'!F112+'DATA 01 2025'!G112)/3</f>
        <v>0.5</v>
      </c>
    </row>
    <row r="113" spans="1:13" ht="15.75" customHeight="1" x14ac:dyDescent="0.2">
      <c r="A113" s="87" t="s">
        <v>827</v>
      </c>
      <c r="B113" s="88" t="s">
        <v>438</v>
      </c>
      <c r="C113" s="89">
        <v>45784</v>
      </c>
      <c r="D113" s="90" t="s">
        <v>35</v>
      </c>
      <c r="E113" s="91" t="s">
        <v>978</v>
      </c>
      <c r="F113" s="108"/>
      <c r="G113" s="88"/>
      <c r="H113" s="88"/>
      <c r="I113" s="88"/>
      <c r="J113" s="88"/>
      <c r="K113" s="27"/>
      <c r="L113" s="88"/>
      <c r="M113" s="88">
        <f>('DATA 01 2025'!C113+'DATA 01 2025'!F113+'DATA 01 2025'!G113)/3</f>
        <v>0</v>
      </c>
    </row>
    <row r="114" spans="1:13" ht="15.75" customHeight="1" x14ac:dyDescent="0.2">
      <c r="A114" s="87" t="s">
        <v>827</v>
      </c>
      <c r="B114" s="88" t="s">
        <v>440</v>
      </c>
      <c r="C114" s="89">
        <v>45784</v>
      </c>
      <c r="D114" s="90" t="s">
        <v>35</v>
      </c>
      <c r="E114" s="91" t="s">
        <v>979</v>
      </c>
      <c r="F114" s="108"/>
      <c r="G114" s="88"/>
      <c r="H114" s="88"/>
      <c r="I114" s="88"/>
      <c r="J114" s="88"/>
      <c r="K114" s="27"/>
      <c r="L114" s="88"/>
      <c r="M114" s="88">
        <f>('DATA 01 2025'!C114+'DATA 01 2025'!F114+'DATA 01 2025'!G114)/3</f>
        <v>0</v>
      </c>
    </row>
    <row r="115" spans="1:13" ht="15.75" customHeight="1" x14ac:dyDescent="0.2">
      <c r="A115" s="87" t="s">
        <v>827</v>
      </c>
      <c r="B115" s="88" t="s">
        <v>442</v>
      </c>
      <c r="C115" s="89">
        <v>45784</v>
      </c>
      <c r="D115" s="90" t="s">
        <v>35</v>
      </c>
      <c r="E115" s="91" t="s">
        <v>980</v>
      </c>
      <c r="F115" s="108"/>
      <c r="G115" s="88"/>
      <c r="H115" s="88"/>
      <c r="I115" s="88"/>
      <c r="J115" s="88"/>
      <c r="K115" s="27"/>
      <c r="L115" s="88"/>
      <c r="M115" s="88">
        <f>('DATA 01 2025'!C115+'DATA 01 2025'!F115+'DATA 01 2025'!G115)/3</f>
        <v>0</v>
      </c>
    </row>
    <row r="116" spans="1:13" ht="15.75" customHeight="1" x14ac:dyDescent="0.2">
      <c r="A116" s="87" t="s">
        <v>827</v>
      </c>
      <c r="B116" s="88" t="s">
        <v>444</v>
      </c>
      <c r="C116" s="89">
        <v>45784</v>
      </c>
      <c r="D116" s="90" t="s">
        <v>35</v>
      </c>
      <c r="E116" s="91" t="s">
        <v>981</v>
      </c>
      <c r="F116" s="108"/>
      <c r="G116" s="88"/>
      <c r="H116" s="88"/>
      <c r="I116" s="88"/>
      <c r="J116" s="88"/>
      <c r="K116" s="27"/>
      <c r="L116" s="88"/>
      <c r="M116" s="88">
        <f>('DATA 01 2025'!C116+'DATA 01 2025'!F116+'DATA 01 2025'!G116)/3</f>
        <v>0</v>
      </c>
    </row>
    <row r="117" spans="1:13" ht="15.75" customHeight="1" x14ac:dyDescent="0.2">
      <c r="A117" s="87" t="s">
        <v>827</v>
      </c>
      <c r="B117" s="88" t="s">
        <v>446</v>
      </c>
      <c r="C117" s="89">
        <v>45784</v>
      </c>
      <c r="D117" s="90" t="s">
        <v>35</v>
      </c>
      <c r="E117" s="91" t="s">
        <v>982</v>
      </c>
      <c r="F117" s="108"/>
      <c r="G117" s="88"/>
      <c r="H117" s="88"/>
      <c r="I117" s="88"/>
      <c r="J117" s="88"/>
      <c r="K117" s="27"/>
      <c r="L117" s="88"/>
      <c r="M117" s="88">
        <f>('DATA 01 2025'!C117+'DATA 01 2025'!F117+'DATA 01 2025'!G117)/3</f>
        <v>0</v>
      </c>
    </row>
    <row r="118" spans="1:13" ht="15.75" customHeight="1" x14ac:dyDescent="0.2">
      <c r="A118" s="87" t="s">
        <v>827</v>
      </c>
      <c r="B118" s="88" t="s">
        <v>449</v>
      </c>
      <c r="C118" s="89">
        <v>45784</v>
      </c>
      <c r="D118" s="90" t="s">
        <v>35</v>
      </c>
      <c r="E118" s="91" t="s">
        <v>983</v>
      </c>
      <c r="F118" s="108"/>
      <c r="G118" s="88"/>
      <c r="H118" s="88"/>
      <c r="I118" s="88"/>
      <c r="J118" s="88"/>
      <c r="K118" s="27"/>
      <c r="L118" s="88"/>
      <c r="M118" s="88">
        <f>('DATA 01 2025'!C118+'DATA 01 2025'!F118+'DATA 01 2025'!G118)/3</f>
        <v>0</v>
      </c>
    </row>
    <row r="119" spans="1:13" ht="15.75" customHeight="1" x14ac:dyDescent="0.2">
      <c r="A119" s="87" t="s">
        <v>827</v>
      </c>
      <c r="B119" s="88" t="s">
        <v>452</v>
      </c>
      <c r="C119" s="89">
        <v>45784</v>
      </c>
      <c r="D119" s="90" t="s">
        <v>35</v>
      </c>
      <c r="E119" s="91" t="s">
        <v>984</v>
      </c>
      <c r="F119" s="108"/>
      <c r="G119" s="88"/>
      <c r="H119" s="88"/>
      <c r="I119" s="88"/>
      <c r="J119" s="88"/>
      <c r="K119" s="27"/>
      <c r="L119" s="88"/>
      <c r="M119" s="88">
        <f>('DATA 01 2025'!C119+'DATA 01 2025'!F119+'DATA 01 2025'!G119)/3</f>
        <v>0</v>
      </c>
    </row>
    <row r="120" spans="1:13" ht="15.75" customHeight="1" x14ac:dyDescent="0.2">
      <c r="A120" s="87" t="s">
        <v>827</v>
      </c>
      <c r="B120" s="88" t="s">
        <v>454</v>
      </c>
      <c r="C120" s="89">
        <v>45784</v>
      </c>
      <c r="D120" s="90" t="s">
        <v>35</v>
      </c>
      <c r="E120" s="91" t="s">
        <v>985</v>
      </c>
      <c r="F120" s="108"/>
      <c r="G120" s="88"/>
      <c r="H120" s="88"/>
      <c r="I120" s="88"/>
      <c r="J120" s="88"/>
      <c r="K120" s="27"/>
      <c r="L120" s="88"/>
      <c r="M120" s="88">
        <f>('DATA 01 2025'!C120+'DATA 01 2025'!F120+'DATA 01 2025'!G120)/3</f>
        <v>0</v>
      </c>
    </row>
    <row r="121" spans="1:13" ht="15.75" customHeight="1" x14ac:dyDescent="0.2">
      <c r="A121" s="87" t="s">
        <v>827</v>
      </c>
      <c r="B121" s="88" t="s">
        <v>457</v>
      </c>
      <c r="C121" s="89">
        <v>45784</v>
      </c>
      <c r="D121" s="90" t="s">
        <v>35</v>
      </c>
      <c r="E121" s="91" t="s">
        <v>986</v>
      </c>
      <c r="F121" s="108"/>
      <c r="G121" s="88"/>
      <c r="H121" s="88"/>
      <c r="I121" s="88"/>
      <c r="J121" s="88"/>
      <c r="K121" s="27"/>
      <c r="L121" s="88"/>
      <c r="M121" s="88">
        <f>('DATA 01 2025'!C121+'DATA 01 2025'!F121+'DATA 01 2025'!G121)/3</f>
        <v>0</v>
      </c>
    </row>
    <row r="122" spans="1:13" ht="15.75" customHeight="1" x14ac:dyDescent="0.2">
      <c r="A122" s="87" t="s">
        <v>827</v>
      </c>
      <c r="B122" s="88" t="s">
        <v>459</v>
      </c>
      <c r="C122" s="89">
        <v>45784</v>
      </c>
      <c r="D122" s="90" t="s">
        <v>35</v>
      </c>
      <c r="E122" s="91" t="s">
        <v>987</v>
      </c>
      <c r="F122" s="108"/>
      <c r="G122" s="88"/>
      <c r="H122" s="88"/>
      <c r="I122" s="88"/>
      <c r="J122" s="88"/>
      <c r="K122" s="27"/>
      <c r="L122" s="88"/>
      <c r="M122" s="88">
        <f>('DATA 01 2025'!C122+'DATA 01 2025'!F122+'DATA 01 2025'!G122)/3</f>
        <v>0</v>
      </c>
    </row>
    <row r="123" spans="1:13" ht="15.75" customHeight="1" x14ac:dyDescent="0.2">
      <c r="A123" s="87" t="s">
        <v>827</v>
      </c>
      <c r="B123" s="88" t="s">
        <v>461</v>
      </c>
      <c r="C123" s="89">
        <v>45784</v>
      </c>
      <c r="D123" s="90" t="s">
        <v>35</v>
      </c>
      <c r="E123" s="91" t="s">
        <v>988</v>
      </c>
      <c r="F123" s="108"/>
      <c r="G123" s="88"/>
      <c r="H123" s="88"/>
      <c r="I123" s="88"/>
      <c r="J123" s="88"/>
      <c r="K123" s="27"/>
      <c r="L123" s="88"/>
      <c r="M123" s="88">
        <f>('DATA 01 2025'!C123+'DATA 01 2025'!F123+'DATA 01 2025'!G123)/3</f>
        <v>0</v>
      </c>
    </row>
    <row r="124" spans="1:13" ht="15.75" customHeight="1" x14ac:dyDescent="0.2">
      <c r="A124" s="87" t="s">
        <v>827</v>
      </c>
      <c r="B124" s="88" t="s">
        <v>463</v>
      </c>
      <c r="C124" s="89">
        <v>45784</v>
      </c>
      <c r="D124" s="90"/>
      <c r="E124" s="91" t="s">
        <v>989</v>
      </c>
      <c r="F124" s="108"/>
      <c r="G124" s="88"/>
      <c r="H124" s="88"/>
      <c r="I124" s="88"/>
      <c r="J124" s="88"/>
      <c r="K124" s="27"/>
      <c r="L124" s="88"/>
      <c r="M124" s="88">
        <f>('DATA 01 2025'!C124+'DATA 01 2025'!F124+'DATA 01 2025'!G124)/3</f>
        <v>0</v>
      </c>
    </row>
    <row r="125" spans="1:13" ht="15.75" customHeight="1" x14ac:dyDescent="0.2">
      <c r="A125" s="87" t="s">
        <v>827</v>
      </c>
      <c r="B125" s="88" t="s">
        <v>465</v>
      </c>
      <c r="C125" s="89">
        <v>45784</v>
      </c>
      <c r="D125" s="90" t="s">
        <v>35</v>
      </c>
      <c r="E125" s="91" t="s">
        <v>990</v>
      </c>
      <c r="F125" s="108"/>
      <c r="G125" s="88"/>
      <c r="H125" s="88"/>
      <c r="I125" s="88"/>
      <c r="J125" s="88"/>
      <c r="K125" s="27"/>
      <c r="L125" s="88"/>
      <c r="M125" s="88">
        <f>('DATA 01 2025'!C125+'DATA 01 2025'!F125+'DATA 01 2025'!G125)/3</f>
        <v>0</v>
      </c>
    </row>
    <row r="126" spans="1:13" ht="15.75" customHeight="1" x14ac:dyDescent="0.2">
      <c r="A126" s="87" t="s">
        <v>827</v>
      </c>
      <c r="B126" s="88" t="s">
        <v>467</v>
      </c>
      <c r="C126" s="89">
        <v>45784</v>
      </c>
      <c r="D126" s="90" t="s">
        <v>35</v>
      </c>
      <c r="E126" s="91" t="s">
        <v>991</v>
      </c>
      <c r="F126" s="108"/>
      <c r="G126" s="88"/>
      <c r="H126" s="88"/>
      <c r="I126" s="88"/>
      <c r="J126" s="88"/>
      <c r="K126" s="27"/>
      <c r="L126" s="88"/>
      <c r="M126" s="88">
        <f>('DATA 01 2025'!C126+'DATA 01 2025'!F126+'DATA 01 2025'!G126)/3</f>
        <v>0</v>
      </c>
    </row>
    <row r="127" spans="1:13" ht="15.75" customHeight="1" x14ac:dyDescent="0.2">
      <c r="A127" s="87" t="s">
        <v>827</v>
      </c>
      <c r="B127" s="88" t="s">
        <v>469</v>
      </c>
      <c r="C127" s="89">
        <v>45784</v>
      </c>
      <c r="D127" s="90" t="s">
        <v>35</v>
      </c>
      <c r="E127" s="91" t="s">
        <v>992</v>
      </c>
      <c r="F127" s="108"/>
      <c r="G127" s="88"/>
      <c r="H127" s="88"/>
      <c r="I127" s="88"/>
      <c r="J127" s="88"/>
      <c r="K127" s="27"/>
      <c r="L127" s="88"/>
      <c r="M127" s="88">
        <f>('DATA 01 2025'!C127+'DATA 01 2025'!F127+'DATA 01 2025'!G127)/3</f>
        <v>0</v>
      </c>
    </row>
    <row r="128" spans="1:13" ht="15.75" customHeight="1" x14ac:dyDescent="0.2">
      <c r="A128" s="87" t="s">
        <v>827</v>
      </c>
      <c r="B128" s="88" t="s">
        <v>471</v>
      </c>
      <c r="C128" s="89">
        <v>45784</v>
      </c>
      <c r="D128" s="90" t="s">
        <v>35</v>
      </c>
      <c r="E128" s="91" t="s">
        <v>993</v>
      </c>
      <c r="F128" s="108">
        <v>45792</v>
      </c>
      <c r="G128" s="88" t="s">
        <v>17</v>
      </c>
      <c r="H128" s="88" t="s">
        <v>840</v>
      </c>
      <c r="I128" s="88" t="s">
        <v>19</v>
      </c>
      <c r="J128" s="88" t="s">
        <v>20</v>
      </c>
      <c r="K128" s="27"/>
      <c r="L128" s="88"/>
      <c r="M128" s="88">
        <f>('DATA 01 2025'!C128+'DATA 01 2025'!F128+'DATA 01 2025'!G128)/3</f>
        <v>0.66666666666666663</v>
      </c>
    </row>
    <row r="129" spans="1:13" ht="15.75" customHeight="1" x14ac:dyDescent="0.2">
      <c r="A129" s="87" t="s">
        <v>827</v>
      </c>
      <c r="B129" s="88" t="s">
        <v>473</v>
      </c>
      <c r="C129" s="89">
        <v>45784</v>
      </c>
      <c r="D129" s="90" t="s">
        <v>35</v>
      </c>
      <c r="E129" s="91" t="s">
        <v>994</v>
      </c>
      <c r="F129" s="108"/>
      <c r="G129" s="88"/>
      <c r="H129" s="88"/>
      <c r="I129" s="88"/>
      <c r="J129" s="88"/>
      <c r="K129" s="27"/>
      <c r="L129" s="88"/>
      <c r="M129" s="88">
        <f>('DATA 01 2025'!C129+'DATA 01 2025'!F129+'DATA 01 2025'!G129)/3</f>
        <v>0</v>
      </c>
    </row>
    <row r="130" spans="1:13" ht="15.75" customHeight="1" x14ac:dyDescent="0.2">
      <c r="A130" s="87" t="s">
        <v>827</v>
      </c>
      <c r="B130" s="88" t="s">
        <v>475</v>
      </c>
      <c r="C130" s="89">
        <v>45784</v>
      </c>
      <c r="D130" s="90" t="s">
        <v>35</v>
      </c>
      <c r="E130" s="91" t="s">
        <v>995</v>
      </c>
      <c r="F130" s="108"/>
      <c r="G130" s="88"/>
      <c r="H130" s="88"/>
      <c r="I130" s="88"/>
      <c r="J130" s="88"/>
      <c r="K130" s="27"/>
      <c r="L130" s="88"/>
      <c r="M130" s="88">
        <f>('DATA 01 2025'!C130+'DATA 01 2025'!F130+'DATA 01 2025'!G130)/3</f>
        <v>0</v>
      </c>
    </row>
    <row r="131" spans="1:13" ht="15.75" customHeight="1" x14ac:dyDescent="0.2">
      <c r="A131" s="87" t="s">
        <v>827</v>
      </c>
      <c r="B131" s="88" t="s">
        <v>477</v>
      </c>
      <c r="C131" s="89">
        <v>45784</v>
      </c>
      <c r="D131" s="90" t="s">
        <v>35</v>
      </c>
      <c r="E131" s="91" t="s">
        <v>996</v>
      </c>
      <c r="F131" s="108"/>
      <c r="G131" s="88"/>
      <c r="H131" s="88"/>
      <c r="I131" s="88"/>
      <c r="J131" s="88"/>
      <c r="K131" s="27"/>
      <c r="L131" s="88"/>
      <c r="M131" s="88">
        <f>('DATA 01 2025'!C131+'DATA 01 2025'!F131+'DATA 01 2025'!G131)/3</f>
        <v>0</v>
      </c>
    </row>
    <row r="132" spans="1:13" ht="15.75" customHeight="1" x14ac:dyDescent="0.2">
      <c r="A132" s="87" t="s">
        <v>827</v>
      </c>
      <c r="B132" s="88" t="s">
        <v>480</v>
      </c>
      <c r="C132" s="89">
        <v>45784</v>
      </c>
      <c r="D132" s="90" t="s">
        <v>35</v>
      </c>
      <c r="E132" s="91" t="s">
        <v>997</v>
      </c>
      <c r="F132" s="109" t="s">
        <v>1806</v>
      </c>
      <c r="G132" s="88" t="s">
        <v>17</v>
      </c>
      <c r="H132" s="88" t="s">
        <v>840</v>
      </c>
      <c r="I132" s="88" t="s">
        <v>19</v>
      </c>
      <c r="J132" s="88" t="s">
        <v>20</v>
      </c>
      <c r="K132" s="27"/>
      <c r="L132" s="88" t="s">
        <v>21</v>
      </c>
      <c r="M132" s="88">
        <f>('DATA 01 2025'!C132+'DATA 01 2025'!F132+'DATA 01 2025'!G132)/3</f>
        <v>1</v>
      </c>
    </row>
    <row r="133" spans="1:13" ht="15.75" customHeight="1" x14ac:dyDescent="0.2">
      <c r="A133" s="87" t="s">
        <v>827</v>
      </c>
      <c r="B133" s="88" t="s">
        <v>483</v>
      </c>
      <c r="C133" s="89">
        <v>45784</v>
      </c>
      <c r="D133" s="90" t="s">
        <v>35</v>
      </c>
      <c r="E133" s="91" t="s">
        <v>998</v>
      </c>
      <c r="F133" s="108"/>
      <c r="G133" s="88"/>
      <c r="H133" s="88"/>
      <c r="I133" s="88"/>
      <c r="J133" s="88"/>
      <c r="K133" s="27"/>
      <c r="L133" s="88"/>
      <c r="M133" s="88">
        <f>('DATA 01 2025'!C133+'DATA 01 2025'!F133+'DATA 01 2025'!G133)/3</f>
        <v>0</v>
      </c>
    </row>
    <row r="134" spans="1:13" ht="15.75" customHeight="1" x14ac:dyDescent="0.2">
      <c r="A134" s="87" t="s">
        <v>827</v>
      </c>
      <c r="B134" s="88" t="s">
        <v>485</v>
      </c>
      <c r="C134" s="89">
        <v>45784</v>
      </c>
      <c r="D134" s="90" t="s">
        <v>35</v>
      </c>
      <c r="E134" s="91" t="s">
        <v>999</v>
      </c>
      <c r="F134" s="108"/>
      <c r="G134" s="88"/>
      <c r="H134" s="88"/>
      <c r="I134" s="88"/>
      <c r="J134" s="88"/>
      <c r="K134" s="27"/>
      <c r="L134" s="88"/>
      <c r="M134" s="88">
        <f>('DATA 01 2025'!C134+'DATA 01 2025'!F134+'DATA 01 2025'!G134)/3</f>
        <v>0</v>
      </c>
    </row>
    <row r="135" spans="1:13" ht="15.75" customHeight="1" x14ac:dyDescent="0.2">
      <c r="A135" s="87" t="s">
        <v>827</v>
      </c>
      <c r="B135" s="88" t="s">
        <v>488</v>
      </c>
      <c r="C135" s="89">
        <v>45789</v>
      </c>
      <c r="D135" s="90" t="s">
        <v>35</v>
      </c>
      <c r="E135" s="91" t="s">
        <v>1000</v>
      </c>
      <c r="F135" s="108"/>
      <c r="G135" s="88"/>
      <c r="H135" s="88"/>
      <c r="I135" s="88"/>
      <c r="J135" s="88"/>
      <c r="K135" s="27"/>
      <c r="L135" s="88"/>
      <c r="M135" s="88">
        <f>('DATA 01 2025'!C135+'DATA 01 2025'!F135+'DATA 01 2025'!G135)/3</f>
        <v>0</v>
      </c>
    </row>
    <row r="136" spans="1:13" ht="15.75" customHeight="1" x14ac:dyDescent="0.2">
      <c r="A136" s="87" t="s">
        <v>827</v>
      </c>
      <c r="B136" s="88" t="s">
        <v>490</v>
      </c>
      <c r="C136" s="89">
        <v>45784</v>
      </c>
      <c r="D136" s="90" t="s">
        <v>35</v>
      </c>
      <c r="E136" s="91" t="s">
        <v>1001</v>
      </c>
      <c r="F136" s="108"/>
      <c r="G136" s="88"/>
      <c r="H136" s="88"/>
      <c r="I136" s="88"/>
      <c r="J136" s="88"/>
      <c r="K136" s="27"/>
      <c r="L136" s="88"/>
      <c r="M136" s="88">
        <f>('DATA 01 2025'!C136+'DATA 01 2025'!F136+'DATA 01 2025'!G136)/3</f>
        <v>0</v>
      </c>
    </row>
    <row r="137" spans="1:13" ht="15.75" customHeight="1" x14ac:dyDescent="0.2">
      <c r="A137" s="87" t="s">
        <v>827</v>
      </c>
      <c r="B137" s="88" t="s">
        <v>492</v>
      </c>
      <c r="C137" s="89">
        <v>45784</v>
      </c>
      <c r="D137" s="90" t="s">
        <v>35</v>
      </c>
      <c r="E137" s="91" t="s">
        <v>1002</v>
      </c>
      <c r="F137" s="108"/>
      <c r="G137" s="88"/>
      <c r="H137" s="88"/>
      <c r="I137" s="88"/>
      <c r="J137" s="88"/>
      <c r="K137" s="27"/>
      <c r="L137" s="88"/>
      <c r="M137" s="88">
        <f>('DATA 01 2025'!C137+'DATA 01 2025'!F137+'DATA 01 2025'!G137)/3</f>
        <v>0</v>
      </c>
    </row>
    <row r="138" spans="1:13" ht="15.75" customHeight="1" x14ac:dyDescent="0.2">
      <c r="A138" s="87" t="s">
        <v>827</v>
      </c>
      <c r="B138" s="88" t="s">
        <v>494</v>
      </c>
      <c r="C138" s="89">
        <v>45784</v>
      </c>
      <c r="D138" s="90" t="s">
        <v>35</v>
      </c>
      <c r="E138" s="91" t="s">
        <v>1003</v>
      </c>
      <c r="F138" s="108">
        <v>45799</v>
      </c>
      <c r="G138" s="88" t="s">
        <v>17</v>
      </c>
      <c r="H138" s="88" t="s">
        <v>1004</v>
      </c>
      <c r="I138" s="88" t="s">
        <v>19</v>
      </c>
      <c r="J138" s="88" t="s">
        <v>20</v>
      </c>
      <c r="K138" s="27"/>
      <c r="L138" s="88"/>
      <c r="M138" s="88">
        <f>('DATA 01 2025'!C138+'DATA 01 2025'!F138+'DATA 01 2025'!G138)/3</f>
        <v>0.66666666666666663</v>
      </c>
    </row>
    <row r="139" spans="1:13" ht="15.75" customHeight="1" x14ac:dyDescent="0.2">
      <c r="A139" s="87" t="s">
        <v>827</v>
      </c>
      <c r="B139" s="88" t="s">
        <v>496</v>
      </c>
      <c r="C139" s="89">
        <v>45784</v>
      </c>
      <c r="D139" s="90" t="s">
        <v>35</v>
      </c>
      <c r="E139" s="91" t="s">
        <v>1005</v>
      </c>
      <c r="F139" s="108"/>
      <c r="G139" s="88"/>
      <c r="H139" s="88"/>
      <c r="I139" s="88"/>
      <c r="J139" s="88"/>
      <c r="K139" s="27"/>
      <c r="L139" s="88"/>
      <c r="M139" s="88">
        <f>('DATA 01 2025'!C139+'DATA 01 2025'!F139+'DATA 01 2025'!G139)/3</f>
        <v>0</v>
      </c>
    </row>
    <row r="140" spans="1:13" ht="15.75" customHeight="1" x14ac:dyDescent="0.2">
      <c r="A140" s="87" t="s">
        <v>827</v>
      </c>
      <c r="B140" s="88" t="s">
        <v>498</v>
      </c>
      <c r="C140" s="89">
        <v>45784</v>
      </c>
      <c r="D140" s="90" t="s">
        <v>35</v>
      </c>
      <c r="E140" s="91" t="s">
        <v>1006</v>
      </c>
      <c r="F140" s="109" t="s">
        <v>1007</v>
      </c>
      <c r="G140" s="88" t="s">
        <v>17</v>
      </c>
      <c r="H140" s="88" t="s">
        <v>1008</v>
      </c>
      <c r="I140" s="88" t="s">
        <v>19</v>
      </c>
      <c r="J140" s="88" t="s">
        <v>20</v>
      </c>
      <c r="K140" s="27"/>
      <c r="L140" s="88" t="s">
        <v>21</v>
      </c>
      <c r="M140" s="88">
        <f>('DATA 01 2025'!C140+'DATA 01 2025'!F140+'DATA 01 2025'!G140)/3</f>
        <v>1</v>
      </c>
    </row>
    <row r="141" spans="1:13" ht="15.75" customHeight="1" x14ac:dyDescent="0.2">
      <c r="A141" s="87" t="s">
        <v>827</v>
      </c>
      <c r="B141" s="88" t="s">
        <v>500</v>
      </c>
      <c r="C141" s="89">
        <v>45784</v>
      </c>
      <c r="D141" s="90" t="s">
        <v>35</v>
      </c>
      <c r="E141" s="91" t="s">
        <v>1009</v>
      </c>
      <c r="F141" s="108"/>
      <c r="G141" s="88"/>
      <c r="H141" s="88"/>
      <c r="I141" s="88"/>
      <c r="J141" s="88"/>
      <c r="K141" s="27"/>
      <c r="L141" s="88"/>
      <c r="M141" s="88">
        <f>('DATA 01 2025'!C141+'DATA 01 2025'!F141+'DATA 01 2025'!G141)/3</f>
        <v>0</v>
      </c>
    </row>
    <row r="142" spans="1:13" ht="15.75" customHeight="1" x14ac:dyDescent="0.2">
      <c r="A142" s="87" t="s">
        <v>827</v>
      </c>
      <c r="B142" s="88" t="s">
        <v>502</v>
      </c>
      <c r="C142" s="89">
        <v>45784</v>
      </c>
      <c r="D142" s="90" t="s">
        <v>35</v>
      </c>
      <c r="E142" s="91" t="s">
        <v>1010</v>
      </c>
      <c r="F142" s="108"/>
      <c r="G142" s="88"/>
      <c r="H142" s="88"/>
      <c r="I142" s="88"/>
      <c r="J142" s="88"/>
      <c r="K142" s="27"/>
      <c r="L142" s="88"/>
      <c r="M142" s="88">
        <f>('DATA 01 2025'!C142+'DATA 01 2025'!F142+'DATA 01 2025'!G142)/3</f>
        <v>0</v>
      </c>
    </row>
    <row r="143" spans="1:13" ht="15.75" customHeight="1" x14ac:dyDescent="0.2">
      <c r="A143" s="87" t="s">
        <v>827</v>
      </c>
      <c r="B143" s="88" t="s">
        <v>504</v>
      </c>
      <c r="C143" s="89">
        <v>45784</v>
      </c>
      <c r="D143" s="90" t="s">
        <v>35</v>
      </c>
      <c r="E143" s="91" t="s">
        <v>1011</v>
      </c>
      <c r="F143" s="108"/>
      <c r="G143" s="88"/>
      <c r="H143" s="88"/>
      <c r="I143" s="88"/>
      <c r="J143" s="88"/>
      <c r="K143" s="27"/>
      <c r="L143" s="88"/>
      <c r="M143" s="88">
        <f>('DATA 01 2025'!C143+'DATA 01 2025'!F143+'DATA 01 2025'!G143)/3</f>
        <v>0</v>
      </c>
    </row>
    <row r="144" spans="1:13" ht="15.75" customHeight="1" x14ac:dyDescent="0.2">
      <c r="A144" s="87" t="s">
        <v>827</v>
      </c>
      <c r="B144" s="88" t="s">
        <v>506</v>
      </c>
      <c r="C144" s="89">
        <v>45784</v>
      </c>
      <c r="D144" s="90" t="s">
        <v>35</v>
      </c>
      <c r="E144" s="91" t="s">
        <v>1012</v>
      </c>
      <c r="F144" s="108"/>
      <c r="G144" s="88"/>
      <c r="H144" s="88"/>
      <c r="I144" s="88"/>
      <c r="J144" s="88"/>
      <c r="K144" s="27"/>
      <c r="L144" s="88"/>
      <c r="M144" s="88">
        <f>('DATA 01 2025'!C144+'DATA 01 2025'!F144+'DATA 01 2025'!G144)/3</f>
        <v>0</v>
      </c>
    </row>
    <row r="145" spans="1:13" ht="15.75" customHeight="1" x14ac:dyDescent="0.2">
      <c r="A145" s="87" t="s">
        <v>827</v>
      </c>
      <c r="B145" s="88" t="s">
        <v>508</v>
      </c>
      <c r="C145" s="89">
        <v>45784</v>
      </c>
      <c r="D145" s="90" t="s">
        <v>35</v>
      </c>
      <c r="E145" s="91" t="s">
        <v>1013</v>
      </c>
      <c r="F145" s="109" t="s">
        <v>1807</v>
      </c>
      <c r="G145" s="88" t="s">
        <v>17</v>
      </c>
      <c r="H145" s="88" t="s">
        <v>840</v>
      </c>
      <c r="I145" s="88" t="s">
        <v>19</v>
      </c>
      <c r="J145" s="88" t="s">
        <v>20</v>
      </c>
      <c r="K145" s="27"/>
      <c r="L145" s="88" t="s">
        <v>21</v>
      </c>
      <c r="M145" s="88">
        <f>('DATA 01 2025'!C145+'DATA 01 2025'!F145+'DATA 01 2025'!G145)/3</f>
        <v>1</v>
      </c>
    </row>
    <row r="146" spans="1:13" ht="15.75" customHeight="1" x14ac:dyDescent="0.2">
      <c r="A146" s="87" t="s">
        <v>827</v>
      </c>
      <c r="B146" s="88" t="s">
        <v>511</v>
      </c>
      <c r="C146" s="89">
        <v>45784</v>
      </c>
      <c r="D146" s="90" t="s">
        <v>35</v>
      </c>
      <c r="E146" s="91" t="s">
        <v>1014</v>
      </c>
      <c r="F146" s="108"/>
      <c r="G146" s="88"/>
      <c r="H146" s="88"/>
      <c r="I146" s="88"/>
      <c r="J146" s="88"/>
      <c r="K146" s="27"/>
      <c r="L146" s="88"/>
      <c r="M146" s="88">
        <f>('DATA 01 2025'!C146+'DATA 01 2025'!F146+'DATA 01 2025'!G146)/3</f>
        <v>0</v>
      </c>
    </row>
    <row r="147" spans="1:13" ht="15.75" customHeight="1" x14ac:dyDescent="0.2">
      <c r="A147" s="87" t="s">
        <v>827</v>
      </c>
      <c r="B147" s="88" t="s">
        <v>514</v>
      </c>
      <c r="C147" s="89">
        <v>45784</v>
      </c>
      <c r="D147" s="90" t="s">
        <v>35</v>
      </c>
      <c r="E147" s="91" t="s">
        <v>1015</v>
      </c>
      <c r="F147" s="108"/>
      <c r="G147" s="88"/>
      <c r="H147" s="88"/>
      <c r="I147" s="88"/>
      <c r="J147" s="88"/>
      <c r="K147" s="27"/>
      <c r="L147" s="88"/>
      <c r="M147" s="88">
        <f>('DATA 01 2025'!C147+'DATA 01 2025'!F147+'DATA 01 2025'!G147)/3</f>
        <v>0</v>
      </c>
    </row>
    <row r="148" spans="1:13" ht="15.75" customHeight="1" x14ac:dyDescent="0.2">
      <c r="A148" s="87" t="s">
        <v>827</v>
      </c>
      <c r="B148" s="88" t="s">
        <v>516</v>
      </c>
      <c r="C148" s="89">
        <v>45784</v>
      </c>
      <c r="D148" s="90" t="s">
        <v>35</v>
      </c>
      <c r="E148" s="91" t="s">
        <v>1016</v>
      </c>
      <c r="F148" s="108">
        <v>45873</v>
      </c>
      <c r="G148" s="88" t="s">
        <v>17</v>
      </c>
      <c r="H148" s="88" t="s">
        <v>958</v>
      </c>
      <c r="I148" s="88" t="s">
        <v>19</v>
      </c>
      <c r="J148" s="88" t="s">
        <v>26</v>
      </c>
      <c r="K148" s="27"/>
      <c r="L148" s="88"/>
      <c r="M148" s="88">
        <f>('DATA 01 2025'!C148+'DATA 01 2025'!F148+'DATA 01 2025'!G148)/3</f>
        <v>0.5</v>
      </c>
    </row>
    <row r="149" spans="1:13" ht="15.75" customHeight="1" x14ac:dyDescent="0.2">
      <c r="A149" s="87" t="s">
        <v>827</v>
      </c>
      <c r="B149" s="88" t="s">
        <v>518</v>
      </c>
      <c r="C149" s="89">
        <v>45784</v>
      </c>
      <c r="D149" s="90" t="s">
        <v>35</v>
      </c>
      <c r="E149" s="91" t="s">
        <v>1017</v>
      </c>
      <c r="F149" s="108"/>
      <c r="G149" s="88"/>
      <c r="H149" s="88"/>
      <c r="I149" s="88"/>
      <c r="J149" s="88"/>
      <c r="K149" s="27"/>
      <c r="L149" s="88"/>
      <c r="M149" s="88">
        <f>('DATA 01 2025'!C149+'DATA 01 2025'!F149+'DATA 01 2025'!G149)/3</f>
        <v>0</v>
      </c>
    </row>
    <row r="150" spans="1:13" ht="15.75" customHeight="1" x14ac:dyDescent="0.2">
      <c r="A150" s="87" t="s">
        <v>827</v>
      </c>
      <c r="B150" s="88" t="s">
        <v>520</v>
      </c>
      <c r="C150" s="89">
        <v>45784</v>
      </c>
      <c r="D150" s="90" t="s">
        <v>35</v>
      </c>
      <c r="E150" s="91" t="s">
        <v>1018</v>
      </c>
      <c r="F150" s="108"/>
      <c r="G150" s="88"/>
      <c r="H150" s="88"/>
      <c r="I150" s="88"/>
      <c r="J150" s="88"/>
      <c r="K150" s="27"/>
      <c r="L150" s="88"/>
      <c r="M150" s="88">
        <f>('DATA 01 2025'!C150+'DATA 01 2025'!F150+'DATA 01 2025'!G150)/3</f>
        <v>0</v>
      </c>
    </row>
    <row r="151" spans="1:13" ht="15.75" customHeight="1" x14ac:dyDescent="0.2">
      <c r="A151" s="87" t="s">
        <v>827</v>
      </c>
      <c r="B151" s="88" t="s">
        <v>522</v>
      </c>
      <c r="C151" s="89">
        <v>45784</v>
      </c>
      <c r="D151" s="90" t="s">
        <v>35</v>
      </c>
      <c r="E151" s="91" t="s">
        <v>1019</v>
      </c>
      <c r="F151" s="108"/>
      <c r="G151" s="88"/>
      <c r="H151" s="88"/>
      <c r="I151" s="88"/>
      <c r="J151" s="88"/>
      <c r="K151" s="27"/>
      <c r="L151" s="88"/>
      <c r="M151" s="88">
        <f>('DATA 01 2025'!C151+'DATA 01 2025'!F151+'DATA 01 2025'!G151)/3</f>
        <v>0</v>
      </c>
    </row>
    <row r="152" spans="1:13" ht="15.75" customHeight="1" x14ac:dyDescent="0.2">
      <c r="A152" s="87" t="s">
        <v>827</v>
      </c>
      <c r="B152" s="88" t="s">
        <v>524</v>
      </c>
      <c r="C152" s="89">
        <v>45784</v>
      </c>
      <c r="D152" s="90" t="s">
        <v>35</v>
      </c>
      <c r="E152" s="91" t="s">
        <v>1020</v>
      </c>
      <c r="F152" s="108"/>
      <c r="G152" s="88"/>
      <c r="H152" s="88"/>
      <c r="I152" s="88"/>
      <c r="J152" s="88"/>
      <c r="K152" s="27"/>
      <c r="L152" s="88"/>
      <c r="M152" s="88">
        <f>('DATA 01 2025'!C152+'DATA 01 2025'!F152+'DATA 01 2025'!G152)/3</f>
        <v>0</v>
      </c>
    </row>
    <row r="153" spans="1:13" ht="15.75" customHeight="1" x14ac:dyDescent="0.2">
      <c r="A153" s="87" t="s">
        <v>827</v>
      </c>
      <c r="B153" s="88" t="s">
        <v>527</v>
      </c>
      <c r="C153" s="89">
        <v>45784</v>
      </c>
      <c r="D153" s="90" t="s">
        <v>35</v>
      </c>
      <c r="E153" s="91" t="s">
        <v>1021</v>
      </c>
      <c r="F153" s="108">
        <v>45856</v>
      </c>
      <c r="G153" s="88" t="s">
        <v>17</v>
      </c>
      <c r="H153" s="88" t="s">
        <v>1022</v>
      </c>
      <c r="I153" s="88" t="s">
        <v>19</v>
      </c>
      <c r="J153" s="88" t="s">
        <v>26</v>
      </c>
      <c r="K153" s="27"/>
      <c r="L153" s="88"/>
      <c r="M153" s="88">
        <f>('DATA 01 2025'!C153+'DATA 01 2025'!F153+'DATA 01 2025'!G153)/3</f>
        <v>0.5</v>
      </c>
    </row>
    <row r="154" spans="1:13" ht="15.75" customHeight="1" x14ac:dyDescent="0.2">
      <c r="A154" s="87" t="s">
        <v>827</v>
      </c>
      <c r="B154" s="88" t="s">
        <v>529</v>
      </c>
      <c r="C154" s="89">
        <v>45784</v>
      </c>
      <c r="D154" s="90" t="s">
        <v>35</v>
      </c>
      <c r="E154" s="91" t="s">
        <v>1023</v>
      </c>
      <c r="F154" s="108"/>
      <c r="G154" s="88"/>
      <c r="H154" s="88"/>
      <c r="I154" s="88"/>
      <c r="J154" s="88"/>
      <c r="K154" s="27"/>
      <c r="L154" s="88"/>
      <c r="M154" s="88">
        <f>('DATA 01 2025'!C154+'DATA 01 2025'!F154+'DATA 01 2025'!G154)/3</f>
        <v>0</v>
      </c>
    </row>
    <row r="155" spans="1:13" ht="15.75" customHeight="1" x14ac:dyDescent="0.2">
      <c r="A155" s="87" t="s">
        <v>827</v>
      </c>
      <c r="B155" s="88" t="s">
        <v>532</v>
      </c>
      <c r="C155" s="89">
        <v>45784</v>
      </c>
      <c r="D155" s="90" t="s">
        <v>35</v>
      </c>
      <c r="E155" s="91" t="s">
        <v>1024</v>
      </c>
      <c r="F155" s="108"/>
      <c r="G155" s="88"/>
      <c r="H155" s="88"/>
      <c r="I155" s="88"/>
      <c r="J155" s="88"/>
      <c r="K155" s="27"/>
      <c r="L155" s="88"/>
      <c r="M155" s="88">
        <f>('DATA 01 2025'!C155+'DATA 01 2025'!F155+'DATA 01 2025'!G155)/3</f>
        <v>0</v>
      </c>
    </row>
    <row r="156" spans="1:13" ht="15.75" customHeight="1" x14ac:dyDescent="0.2">
      <c r="A156" s="87" t="s">
        <v>827</v>
      </c>
      <c r="B156" s="88" t="s">
        <v>535</v>
      </c>
      <c r="C156" s="89">
        <v>45784</v>
      </c>
      <c r="D156" s="90" t="s">
        <v>35</v>
      </c>
      <c r="E156" s="91" t="s">
        <v>1025</v>
      </c>
      <c r="F156" s="108">
        <v>45806</v>
      </c>
      <c r="G156" s="88" t="s">
        <v>30</v>
      </c>
      <c r="H156" s="88" t="s">
        <v>1026</v>
      </c>
      <c r="I156" s="88" t="s">
        <v>32</v>
      </c>
      <c r="J156" s="88" t="s">
        <v>26</v>
      </c>
      <c r="K156" s="27"/>
      <c r="L156" s="88" t="s">
        <v>33</v>
      </c>
      <c r="M156" s="88">
        <f>('DATA 01 2025'!C156+'DATA 01 2025'!F156+'DATA 01 2025'!G156)/3</f>
        <v>0.25</v>
      </c>
    </row>
    <row r="157" spans="1:13" ht="15.75" customHeight="1" x14ac:dyDescent="0.2">
      <c r="A157" s="87" t="s">
        <v>827</v>
      </c>
      <c r="B157" s="88" t="s">
        <v>538</v>
      </c>
      <c r="C157" s="89">
        <v>45784</v>
      </c>
      <c r="D157" s="90" t="s">
        <v>35</v>
      </c>
      <c r="E157" s="91" t="s">
        <v>1027</v>
      </c>
      <c r="F157" s="108"/>
      <c r="G157" s="88"/>
      <c r="H157" s="88"/>
      <c r="I157" s="88"/>
      <c r="J157" s="88"/>
      <c r="K157" s="27"/>
      <c r="L157" s="88"/>
      <c r="M157" s="88">
        <f>('DATA 01 2025'!C157+'DATA 01 2025'!F157+'DATA 01 2025'!G157)/3</f>
        <v>0</v>
      </c>
    </row>
    <row r="158" spans="1:13" ht="15.75" customHeight="1" x14ac:dyDescent="0.2">
      <c r="A158" s="87" t="s">
        <v>827</v>
      </c>
      <c r="B158" s="88" t="s">
        <v>541</v>
      </c>
      <c r="C158" s="89">
        <v>45784</v>
      </c>
      <c r="D158" s="90" t="s">
        <v>35</v>
      </c>
      <c r="E158" s="91" t="s">
        <v>1028</v>
      </c>
      <c r="F158" s="108"/>
      <c r="G158" s="88"/>
      <c r="H158" s="88"/>
      <c r="I158" s="88"/>
      <c r="J158" s="88"/>
      <c r="K158" s="27"/>
      <c r="L158" s="88"/>
      <c r="M158" s="88">
        <f>('DATA 01 2025'!C158+'DATA 01 2025'!F158+'DATA 01 2025'!G158)/3</f>
        <v>0</v>
      </c>
    </row>
    <row r="159" spans="1:13" ht="15.75" customHeight="1" x14ac:dyDescent="0.2">
      <c r="A159" s="87" t="s">
        <v>827</v>
      </c>
      <c r="B159" s="88" t="s">
        <v>543</v>
      </c>
      <c r="C159" s="89">
        <v>45754</v>
      </c>
      <c r="D159" s="90" t="s">
        <v>829</v>
      </c>
      <c r="E159" s="91" t="s">
        <v>1029</v>
      </c>
      <c r="F159" s="108"/>
      <c r="G159" s="88"/>
      <c r="H159" s="88"/>
      <c r="I159" s="88"/>
      <c r="J159" s="88"/>
      <c r="K159" s="27"/>
      <c r="L159" s="88"/>
      <c r="M159" s="88">
        <f>('DATA 01 2025'!C159+'DATA 01 2025'!F159+'DATA 01 2025'!G159)/3</f>
        <v>0</v>
      </c>
    </row>
    <row r="160" spans="1:13" ht="15.75" customHeight="1" x14ac:dyDescent="0.2">
      <c r="A160" s="87" t="s">
        <v>827</v>
      </c>
      <c r="B160" s="88" t="s">
        <v>546</v>
      </c>
      <c r="C160" s="89">
        <v>45784</v>
      </c>
      <c r="D160" s="90" t="s">
        <v>35</v>
      </c>
      <c r="E160" s="91" t="s">
        <v>1030</v>
      </c>
      <c r="F160" s="108"/>
      <c r="G160" s="88"/>
      <c r="H160" s="88"/>
      <c r="I160" s="88"/>
      <c r="J160" s="88"/>
      <c r="K160" s="27"/>
      <c r="L160" s="88"/>
      <c r="M160" s="88">
        <f>('DATA 01 2025'!C160+'DATA 01 2025'!F160+'DATA 01 2025'!G160)/3</f>
        <v>0</v>
      </c>
    </row>
    <row r="161" spans="1:13" ht="15.75" customHeight="1" x14ac:dyDescent="0.2">
      <c r="A161" s="87" t="s">
        <v>827</v>
      </c>
      <c r="B161" s="88" t="s">
        <v>548</v>
      </c>
      <c r="C161" s="89">
        <v>45784</v>
      </c>
      <c r="D161" s="90" t="s">
        <v>35</v>
      </c>
      <c r="E161" s="91" t="s">
        <v>1031</v>
      </c>
      <c r="F161" s="108"/>
      <c r="G161" s="88"/>
      <c r="H161" s="88"/>
      <c r="I161" s="88"/>
      <c r="J161" s="88"/>
      <c r="K161" s="27"/>
      <c r="L161" s="88"/>
      <c r="M161" s="88">
        <f>('DATA 01 2025'!C161+'DATA 01 2025'!F161+'DATA 01 2025'!G161)/3</f>
        <v>0</v>
      </c>
    </row>
    <row r="162" spans="1:13" ht="15.75" customHeight="1" x14ac:dyDescent="0.2">
      <c r="A162" s="87" t="s">
        <v>827</v>
      </c>
      <c r="B162" s="88" t="s">
        <v>550</v>
      </c>
      <c r="C162" s="89">
        <v>45784</v>
      </c>
      <c r="D162" s="90" t="s">
        <v>35</v>
      </c>
      <c r="E162" s="91" t="s">
        <v>1032</v>
      </c>
      <c r="F162" s="108"/>
      <c r="G162" s="88"/>
      <c r="H162" s="88"/>
      <c r="I162" s="88"/>
      <c r="J162" s="88"/>
      <c r="K162" s="27"/>
      <c r="L162" s="88"/>
      <c r="M162" s="88">
        <f>('DATA 01 2025'!C162+'DATA 01 2025'!F162+'DATA 01 2025'!G162)/3</f>
        <v>0</v>
      </c>
    </row>
    <row r="163" spans="1:13" ht="15.75" customHeight="1" x14ac:dyDescent="0.2">
      <c r="A163" s="87" t="s">
        <v>827</v>
      </c>
      <c r="B163" s="88" t="s">
        <v>553</v>
      </c>
      <c r="C163" s="89">
        <v>45784</v>
      </c>
      <c r="D163" s="90" t="s">
        <v>35</v>
      </c>
      <c r="E163" s="91" t="s">
        <v>1033</v>
      </c>
      <c r="F163" s="108"/>
      <c r="G163" s="88"/>
      <c r="H163" s="88"/>
      <c r="I163" s="88"/>
      <c r="J163" s="88"/>
      <c r="K163" s="27"/>
      <c r="L163" s="88"/>
      <c r="M163" s="88">
        <f>('DATA 01 2025'!C163+'DATA 01 2025'!F163+'DATA 01 2025'!G163)/3</f>
        <v>0</v>
      </c>
    </row>
    <row r="164" spans="1:13" ht="15.75" customHeight="1" x14ac:dyDescent="0.2">
      <c r="A164" s="87" t="s">
        <v>827</v>
      </c>
      <c r="B164" s="88" t="s">
        <v>556</v>
      </c>
      <c r="C164" s="89">
        <v>45784</v>
      </c>
      <c r="D164" s="90" t="s">
        <v>35</v>
      </c>
      <c r="E164" s="91" t="s">
        <v>1034</v>
      </c>
      <c r="F164" s="108"/>
      <c r="G164" s="88"/>
      <c r="H164" s="88"/>
      <c r="I164" s="88"/>
      <c r="J164" s="88"/>
      <c r="K164" s="27"/>
      <c r="L164" s="88"/>
      <c r="M164" s="88">
        <f>('DATA 01 2025'!C164+'DATA 01 2025'!F164+'DATA 01 2025'!G164)/3</f>
        <v>0</v>
      </c>
    </row>
    <row r="165" spans="1:13" ht="15.75" customHeight="1" x14ac:dyDescent="0.2">
      <c r="A165" s="87" t="s">
        <v>827</v>
      </c>
      <c r="B165" s="88" t="s">
        <v>558</v>
      </c>
      <c r="C165" s="89">
        <v>45784</v>
      </c>
      <c r="D165" s="90" t="s">
        <v>35</v>
      </c>
      <c r="E165" s="91" t="s">
        <v>1035</v>
      </c>
      <c r="F165" s="108"/>
      <c r="G165" s="88"/>
      <c r="H165" s="88"/>
      <c r="I165" s="88"/>
      <c r="J165" s="88"/>
      <c r="K165" s="27"/>
      <c r="L165" s="88"/>
      <c r="M165" s="88">
        <f>('DATA 01 2025'!C165+'DATA 01 2025'!F165+'DATA 01 2025'!G165)/3</f>
        <v>0</v>
      </c>
    </row>
    <row r="166" spans="1:13" ht="15.75" customHeight="1" x14ac:dyDescent="0.2">
      <c r="A166" s="87" t="s">
        <v>827</v>
      </c>
      <c r="B166" s="88" t="s">
        <v>560</v>
      </c>
      <c r="C166" s="89">
        <v>45784</v>
      </c>
      <c r="D166" s="90" t="s">
        <v>35</v>
      </c>
      <c r="E166" s="91" t="s">
        <v>1036</v>
      </c>
      <c r="F166" s="108"/>
      <c r="G166" s="88"/>
      <c r="H166" s="88"/>
      <c r="I166" s="88"/>
      <c r="J166" s="88"/>
      <c r="K166" s="27"/>
      <c r="L166" s="88"/>
      <c r="M166" s="88">
        <f>('DATA 01 2025'!C166+'DATA 01 2025'!F166+'DATA 01 2025'!G166)/3</f>
        <v>0</v>
      </c>
    </row>
    <row r="167" spans="1:13" ht="15.75" customHeight="1" x14ac:dyDescent="0.2">
      <c r="A167" s="87" t="s">
        <v>827</v>
      </c>
      <c r="B167" s="88" t="s">
        <v>563</v>
      </c>
      <c r="C167" s="89">
        <v>45784</v>
      </c>
      <c r="D167" s="90" t="s">
        <v>35</v>
      </c>
      <c r="E167" s="91" t="s">
        <v>1037</v>
      </c>
      <c r="F167" s="108"/>
      <c r="G167" s="88"/>
      <c r="H167" s="88"/>
      <c r="I167" s="88"/>
      <c r="J167" s="88"/>
      <c r="K167" s="27"/>
      <c r="L167" s="88"/>
      <c r="M167" s="88">
        <f>('DATA 01 2025'!C167+'DATA 01 2025'!F167+'DATA 01 2025'!G167)/3</f>
        <v>0</v>
      </c>
    </row>
    <row r="168" spans="1:13" ht="15.75" customHeight="1" x14ac:dyDescent="0.2">
      <c r="A168" s="87" t="s">
        <v>827</v>
      </c>
      <c r="B168" s="88" t="s">
        <v>565</v>
      </c>
      <c r="C168" s="89">
        <v>45784</v>
      </c>
      <c r="D168" s="90" t="s">
        <v>35</v>
      </c>
      <c r="E168" s="91" t="s">
        <v>1038</v>
      </c>
      <c r="F168" s="108"/>
      <c r="G168" s="88"/>
      <c r="H168" s="88"/>
      <c r="I168" s="88"/>
      <c r="J168" s="88"/>
      <c r="K168" s="27"/>
      <c r="L168" s="88"/>
      <c r="M168" s="88">
        <f>('DATA 01 2025'!C168+'DATA 01 2025'!F168+'DATA 01 2025'!G168)/3</f>
        <v>0</v>
      </c>
    </row>
    <row r="169" spans="1:13" ht="15.75" customHeight="1" x14ac:dyDescent="0.2">
      <c r="A169" s="87" t="s">
        <v>827</v>
      </c>
      <c r="B169" s="88" t="s">
        <v>567</v>
      </c>
      <c r="C169" s="89">
        <v>45784</v>
      </c>
      <c r="D169" s="90" t="s">
        <v>35</v>
      </c>
      <c r="E169" s="91" t="s">
        <v>1039</v>
      </c>
      <c r="F169" s="108"/>
      <c r="G169" s="88"/>
      <c r="H169" s="88"/>
      <c r="I169" s="88"/>
      <c r="J169" s="88"/>
      <c r="K169" s="27"/>
      <c r="L169" s="88"/>
      <c r="M169" s="88">
        <f>('DATA 01 2025'!C169+'DATA 01 2025'!F169+'DATA 01 2025'!G169)/3</f>
        <v>0</v>
      </c>
    </row>
    <row r="170" spans="1:13" ht="15.75" customHeight="1" x14ac:dyDescent="0.2">
      <c r="A170" s="87" t="s">
        <v>827</v>
      </c>
      <c r="B170" s="88" t="s">
        <v>570</v>
      </c>
      <c r="C170" s="89">
        <v>45784</v>
      </c>
      <c r="D170" s="90" t="s">
        <v>35</v>
      </c>
      <c r="E170" s="91" t="s">
        <v>1040</v>
      </c>
      <c r="F170" s="108"/>
      <c r="G170" s="88"/>
      <c r="H170" s="88"/>
      <c r="I170" s="88"/>
      <c r="J170" s="88"/>
      <c r="K170" s="27"/>
      <c r="L170" s="88"/>
      <c r="M170" s="88">
        <f>('DATA 01 2025'!C170+'DATA 01 2025'!F170+'DATA 01 2025'!G170)/3</f>
        <v>0</v>
      </c>
    </row>
    <row r="171" spans="1:13" ht="15.75" customHeight="1" x14ac:dyDescent="0.2">
      <c r="A171" s="87" t="s">
        <v>827</v>
      </c>
      <c r="B171" s="88" t="s">
        <v>572</v>
      </c>
      <c r="C171" s="89">
        <v>45784</v>
      </c>
      <c r="D171" s="90" t="s">
        <v>35</v>
      </c>
      <c r="E171" s="91" t="s">
        <v>1041</v>
      </c>
      <c r="F171" s="108"/>
      <c r="G171" s="88"/>
      <c r="H171" s="88"/>
      <c r="I171" s="88"/>
      <c r="J171" s="88"/>
      <c r="K171" s="27"/>
      <c r="L171" s="88"/>
      <c r="M171" s="88">
        <f>('DATA 01 2025'!C171+'DATA 01 2025'!F171+'DATA 01 2025'!G171)/3</f>
        <v>0</v>
      </c>
    </row>
    <row r="172" spans="1:13" ht="15.75" customHeight="1" x14ac:dyDescent="0.2">
      <c r="A172" s="87" t="s">
        <v>827</v>
      </c>
      <c r="B172" s="88" t="s">
        <v>574</v>
      </c>
      <c r="C172" s="89">
        <v>45784</v>
      </c>
      <c r="D172" s="90" t="s">
        <v>35</v>
      </c>
      <c r="E172" s="91" t="s">
        <v>1042</v>
      </c>
      <c r="F172" s="108"/>
      <c r="G172" s="88"/>
      <c r="H172" s="88"/>
      <c r="I172" s="88"/>
      <c r="J172" s="88"/>
      <c r="K172" s="27"/>
      <c r="L172" s="88"/>
      <c r="M172" s="88">
        <f>('DATA 01 2025'!C172+'DATA 01 2025'!F172+'DATA 01 2025'!G172)/3</f>
        <v>0</v>
      </c>
    </row>
    <row r="173" spans="1:13" ht="15.75" customHeight="1" x14ac:dyDescent="0.2">
      <c r="A173" s="87" t="s">
        <v>827</v>
      </c>
      <c r="B173" s="88" t="s">
        <v>576</v>
      </c>
      <c r="C173" s="89">
        <v>45784</v>
      </c>
      <c r="D173" s="90" t="s">
        <v>35</v>
      </c>
      <c r="E173" s="91" t="s">
        <v>1043</v>
      </c>
      <c r="F173" s="108"/>
      <c r="G173" s="88"/>
      <c r="H173" s="88"/>
      <c r="I173" s="88"/>
      <c r="J173" s="88"/>
      <c r="K173" s="27"/>
      <c r="L173" s="88"/>
      <c r="M173" s="88">
        <f>('DATA 01 2025'!C173+'DATA 01 2025'!F173+'DATA 01 2025'!G173)/3</f>
        <v>0</v>
      </c>
    </row>
    <row r="174" spans="1:13" ht="15.75" customHeight="1" x14ac:dyDescent="0.2">
      <c r="A174" s="87" t="s">
        <v>827</v>
      </c>
      <c r="B174" s="88" t="s">
        <v>578</v>
      </c>
      <c r="C174" s="89">
        <v>45784</v>
      </c>
      <c r="D174" s="90" t="s">
        <v>35</v>
      </c>
      <c r="E174" s="91" t="s">
        <v>1044</v>
      </c>
      <c r="F174" s="108"/>
      <c r="G174" s="88"/>
      <c r="H174" s="88"/>
      <c r="I174" s="88"/>
      <c r="J174" s="88"/>
      <c r="K174" s="27"/>
      <c r="L174" s="88"/>
      <c r="M174" s="88">
        <f>('DATA 01 2025'!C174+'DATA 01 2025'!F174+'DATA 01 2025'!G174)/3</f>
        <v>0</v>
      </c>
    </row>
    <row r="175" spans="1:13" ht="15.75" customHeight="1" x14ac:dyDescent="0.2">
      <c r="A175" s="87" t="s">
        <v>827</v>
      </c>
      <c r="B175" s="88" t="s">
        <v>581</v>
      </c>
      <c r="C175" s="89">
        <v>45784</v>
      </c>
      <c r="D175" s="90" t="s">
        <v>35</v>
      </c>
      <c r="E175" s="91" t="s">
        <v>1045</v>
      </c>
      <c r="F175" s="108"/>
      <c r="G175" s="88"/>
      <c r="H175" s="88"/>
      <c r="I175" s="88"/>
      <c r="J175" s="88"/>
      <c r="K175" s="27"/>
      <c r="L175" s="88"/>
      <c r="M175" s="88">
        <f>('DATA 01 2025'!C175+'DATA 01 2025'!F175+'DATA 01 2025'!G175)/3</f>
        <v>0</v>
      </c>
    </row>
    <row r="176" spans="1:13" ht="15.75" customHeight="1" x14ac:dyDescent="0.2">
      <c r="A176" s="87" t="s">
        <v>827</v>
      </c>
      <c r="B176" s="88" t="s">
        <v>584</v>
      </c>
      <c r="C176" s="89">
        <v>45784</v>
      </c>
      <c r="D176" s="90" t="s">
        <v>35</v>
      </c>
      <c r="E176" s="91" t="s">
        <v>1046</v>
      </c>
      <c r="F176" s="108"/>
      <c r="G176" s="88"/>
      <c r="H176" s="88"/>
      <c r="I176" s="88"/>
      <c r="J176" s="88"/>
      <c r="K176" s="27"/>
      <c r="L176" s="88"/>
      <c r="M176" s="88">
        <f>('DATA 01 2025'!C176+'DATA 01 2025'!F176+'DATA 01 2025'!G176)/3</f>
        <v>0</v>
      </c>
    </row>
    <row r="177" spans="1:13" ht="15.75" customHeight="1" x14ac:dyDescent="0.2">
      <c r="A177" s="87" t="s">
        <v>827</v>
      </c>
      <c r="B177" s="88" t="s">
        <v>586</v>
      </c>
      <c r="C177" s="89">
        <v>45784</v>
      </c>
      <c r="D177" s="90" t="s">
        <v>35</v>
      </c>
      <c r="E177" s="91" t="s">
        <v>1047</v>
      </c>
      <c r="F177" s="108">
        <v>45793</v>
      </c>
      <c r="G177" s="88" t="s">
        <v>17</v>
      </c>
      <c r="H177" s="88" t="s">
        <v>840</v>
      </c>
      <c r="I177" s="88" t="s">
        <v>19</v>
      </c>
      <c r="J177" s="88" t="s">
        <v>20</v>
      </c>
      <c r="K177" s="27"/>
      <c r="L177" s="88"/>
      <c r="M177" s="88">
        <f>('DATA 01 2025'!C177+'DATA 01 2025'!F177+'DATA 01 2025'!G177)/3</f>
        <v>0.66666666666666663</v>
      </c>
    </row>
    <row r="178" spans="1:13" ht="15.75" customHeight="1" x14ac:dyDescent="0.2">
      <c r="A178" s="87" t="s">
        <v>827</v>
      </c>
      <c r="B178" s="88" t="s">
        <v>589</v>
      </c>
      <c r="C178" s="89">
        <v>45784</v>
      </c>
      <c r="D178" s="90" t="s">
        <v>35</v>
      </c>
      <c r="E178" s="91" t="s">
        <v>1048</v>
      </c>
      <c r="F178" s="108"/>
      <c r="G178" s="88"/>
      <c r="H178" s="88"/>
      <c r="I178" s="88"/>
      <c r="J178" s="88"/>
      <c r="K178" s="27"/>
      <c r="L178" s="88"/>
      <c r="M178" s="88">
        <f>('DATA 01 2025'!C178+'DATA 01 2025'!F178+'DATA 01 2025'!G178)/3</f>
        <v>0</v>
      </c>
    </row>
    <row r="179" spans="1:13" ht="15.75" customHeight="1" x14ac:dyDescent="0.2">
      <c r="A179" s="87" t="s">
        <v>827</v>
      </c>
      <c r="B179" s="88" t="s">
        <v>591</v>
      </c>
      <c r="C179" s="89">
        <v>45784</v>
      </c>
      <c r="D179" s="90" t="s">
        <v>35</v>
      </c>
      <c r="E179" s="91" t="s">
        <v>1049</v>
      </c>
      <c r="F179" s="108"/>
      <c r="G179" s="88"/>
      <c r="H179" s="88"/>
      <c r="I179" s="88"/>
      <c r="J179" s="88"/>
      <c r="K179" s="27"/>
      <c r="L179" s="88"/>
      <c r="M179" s="88">
        <f>('DATA 01 2025'!C179+'DATA 01 2025'!F179+'DATA 01 2025'!G179)/3</f>
        <v>0</v>
      </c>
    </row>
    <row r="180" spans="1:13" ht="15.75" customHeight="1" x14ac:dyDescent="0.2">
      <c r="A180" s="87" t="s">
        <v>827</v>
      </c>
      <c r="B180" s="88" t="s">
        <v>594</v>
      </c>
      <c r="C180" s="89">
        <v>45784</v>
      </c>
      <c r="D180" s="90" t="s">
        <v>35</v>
      </c>
      <c r="E180" s="91" t="s">
        <v>1050</v>
      </c>
      <c r="F180" s="108"/>
      <c r="G180" s="88"/>
      <c r="H180" s="88"/>
      <c r="I180" s="88"/>
      <c r="J180" s="88"/>
      <c r="K180" s="27"/>
      <c r="L180" s="88"/>
      <c r="M180" s="88">
        <f>('DATA 01 2025'!C180+'DATA 01 2025'!F180+'DATA 01 2025'!G180)/3</f>
        <v>0</v>
      </c>
    </row>
    <row r="181" spans="1:13" ht="15.75" customHeight="1" x14ac:dyDescent="0.2">
      <c r="A181" s="87" t="s">
        <v>827</v>
      </c>
      <c r="B181" s="88" t="s">
        <v>597</v>
      </c>
      <c r="C181" s="89">
        <v>45784</v>
      </c>
      <c r="D181" s="90" t="s">
        <v>35</v>
      </c>
      <c r="E181" s="91" t="s">
        <v>1051</v>
      </c>
      <c r="F181" s="108"/>
      <c r="G181" s="88"/>
      <c r="H181" s="88"/>
      <c r="I181" s="88"/>
      <c r="J181" s="88"/>
      <c r="K181" s="27"/>
      <c r="L181" s="88"/>
      <c r="M181" s="88">
        <f>('DATA 01 2025'!C181+'DATA 01 2025'!F181+'DATA 01 2025'!G181)/3</f>
        <v>0</v>
      </c>
    </row>
    <row r="182" spans="1:13" ht="15.75" customHeight="1" x14ac:dyDescent="0.2">
      <c r="A182" s="87" t="s">
        <v>827</v>
      </c>
      <c r="B182" s="88" t="s">
        <v>600</v>
      </c>
      <c r="C182" s="89">
        <v>45784</v>
      </c>
      <c r="D182" s="90" t="s">
        <v>35</v>
      </c>
      <c r="E182" s="91" t="s">
        <v>1052</v>
      </c>
      <c r="F182" s="108">
        <v>45805</v>
      </c>
      <c r="G182" s="88" t="s">
        <v>17</v>
      </c>
      <c r="H182" s="88" t="s">
        <v>840</v>
      </c>
      <c r="I182" s="88" t="s">
        <v>19</v>
      </c>
      <c r="J182" s="88" t="s">
        <v>20</v>
      </c>
      <c r="K182" s="27"/>
      <c r="L182" s="88"/>
      <c r="M182" s="88">
        <f>('DATA 01 2025'!C182+'DATA 01 2025'!F182+'DATA 01 2025'!G182)/3</f>
        <v>0.66666666666666663</v>
      </c>
    </row>
    <row r="183" spans="1:13" ht="15.75" customHeight="1" x14ac:dyDescent="0.2">
      <c r="A183" s="87" t="s">
        <v>827</v>
      </c>
      <c r="B183" s="88" t="s">
        <v>603</v>
      </c>
      <c r="C183" s="89">
        <v>45784</v>
      </c>
      <c r="D183" s="90" t="s">
        <v>35</v>
      </c>
      <c r="E183" s="91" t="s">
        <v>1053</v>
      </c>
      <c r="F183" s="108"/>
      <c r="G183" s="88"/>
      <c r="H183" s="88"/>
      <c r="I183" s="88"/>
      <c r="J183" s="88"/>
      <c r="K183" s="27"/>
      <c r="L183" s="88"/>
      <c r="M183" s="88">
        <f>('DATA 01 2025'!C183+'DATA 01 2025'!F183+'DATA 01 2025'!G183)/3</f>
        <v>0</v>
      </c>
    </row>
    <row r="184" spans="1:13" ht="15.75" customHeight="1" x14ac:dyDescent="0.2">
      <c r="A184" s="87" t="s">
        <v>827</v>
      </c>
      <c r="B184" s="88" t="s">
        <v>605</v>
      </c>
      <c r="C184" s="89"/>
      <c r="D184" s="90"/>
      <c r="E184" s="91" t="s">
        <v>1054</v>
      </c>
      <c r="F184" s="108"/>
      <c r="G184" s="88"/>
      <c r="H184" s="88"/>
      <c r="I184" s="88"/>
      <c r="J184" s="88"/>
      <c r="K184" s="27"/>
      <c r="L184" s="88"/>
      <c r="M184" s="88">
        <f>('DATA 01 2025'!C184+'DATA 01 2025'!F184+'DATA 01 2025'!G184)/3</f>
        <v>0</v>
      </c>
    </row>
    <row r="185" spans="1:13" ht="15.75" customHeight="1" x14ac:dyDescent="0.2">
      <c r="A185" s="87" t="s">
        <v>827</v>
      </c>
      <c r="B185" s="88" t="s">
        <v>607</v>
      </c>
      <c r="C185" s="89">
        <v>45784</v>
      </c>
      <c r="D185" s="90" t="s">
        <v>35</v>
      </c>
      <c r="E185" s="91" t="s">
        <v>1055</v>
      </c>
      <c r="F185" s="108"/>
      <c r="G185" s="88"/>
      <c r="H185" s="88"/>
      <c r="I185" s="88"/>
      <c r="J185" s="88"/>
      <c r="K185" s="27"/>
      <c r="L185" s="88"/>
      <c r="M185" s="88">
        <f>('DATA 01 2025'!C185+'DATA 01 2025'!F185+'DATA 01 2025'!G185)/3</f>
        <v>0</v>
      </c>
    </row>
    <row r="186" spans="1:13" ht="15.75" customHeight="1" x14ac:dyDescent="0.2">
      <c r="A186" s="87" t="s">
        <v>827</v>
      </c>
      <c r="B186" s="88" t="s">
        <v>609</v>
      </c>
      <c r="C186" s="89">
        <v>45784</v>
      </c>
      <c r="D186" s="90" t="s">
        <v>35</v>
      </c>
      <c r="E186" s="91" t="s">
        <v>1056</v>
      </c>
      <c r="F186" s="108"/>
      <c r="G186" s="88"/>
      <c r="H186" s="88"/>
      <c r="I186" s="88"/>
      <c r="J186" s="88"/>
      <c r="K186" s="27"/>
      <c r="L186" s="88"/>
      <c r="M186" s="88">
        <f>('DATA 01 2025'!C186+'DATA 01 2025'!F186+'DATA 01 2025'!G186)/3</f>
        <v>0</v>
      </c>
    </row>
    <row r="187" spans="1:13" ht="15.75" customHeight="1" x14ac:dyDescent="0.2">
      <c r="A187" s="87" t="s">
        <v>827</v>
      </c>
      <c r="B187" s="88" t="s">
        <v>611</v>
      </c>
      <c r="C187" s="89">
        <v>45784</v>
      </c>
      <c r="D187" s="90" t="s">
        <v>35</v>
      </c>
      <c r="E187" s="91" t="s">
        <v>1057</v>
      </c>
      <c r="F187" s="108"/>
      <c r="G187" s="88"/>
      <c r="H187" s="88"/>
      <c r="I187" s="88"/>
      <c r="J187" s="88"/>
      <c r="K187" s="27"/>
      <c r="L187" s="88"/>
      <c r="M187" s="88">
        <f>('DATA 01 2025'!C187+'DATA 01 2025'!F187+'DATA 01 2025'!G187)/3</f>
        <v>0</v>
      </c>
    </row>
    <row r="188" spans="1:13" ht="15.75" customHeight="1" x14ac:dyDescent="0.2">
      <c r="A188" s="87" t="s">
        <v>827</v>
      </c>
      <c r="B188" s="88" t="s">
        <v>614</v>
      </c>
      <c r="C188" s="89">
        <v>45784</v>
      </c>
      <c r="D188" s="90" t="s">
        <v>35</v>
      </c>
      <c r="E188" s="91" t="s">
        <v>1058</v>
      </c>
      <c r="F188" s="108">
        <v>45791</v>
      </c>
      <c r="G188" s="88" t="s">
        <v>17</v>
      </c>
      <c r="H188" s="88" t="s">
        <v>840</v>
      </c>
      <c r="I188" s="88" t="s">
        <v>19</v>
      </c>
      <c r="J188" s="88" t="s">
        <v>20</v>
      </c>
      <c r="K188" s="27"/>
      <c r="L188" s="88"/>
      <c r="M188" s="88">
        <f>('DATA 01 2025'!C188+'DATA 01 2025'!F188+'DATA 01 2025'!G188)/3</f>
        <v>0.66666666666666663</v>
      </c>
    </row>
    <row r="189" spans="1:13" ht="15.75" customHeight="1" x14ac:dyDescent="0.2">
      <c r="A189" s="87" t="s">
        <v>827</v>
      </c>
      <c r="B189" s="88" t="s">
        <v>616</v>
      </c>
      <c r="C189" s="89">
        <v>45784</v>
      </c>
      <c r="D189" s="90" t="s">
        <v>35</v>
      </c>
      <c r="E189" s="91" t="s">
        <v>1059</v>
      </c>
      <c r="F189" s="108"/>
      <c r="G189" s="88"/>
      <c r="H189" s="88"/>
      <c r="I189" s="88"/>
      <c r="J189" s="88"/>
      <c r="K189" s="27"/>
      <c r="L189" s="88"/>
      <c r="M189" s="88">
        <f>('DATA 01 2025'!C189+'DATA 01 2025'!F189+'DATA 01 2025'!G189)/3</f>
        <v>0</v>
      </c>
    </row>
    <row r="190" spans="1:13" ht="15.75" customHeight="1" x14ac:dyDescent="0.2">
      <c r="A190" s="87" t="s">
        <v>827</v>
      </c>
      <c r="B190" s="88" t="s">
        <v>618</v>
      </c>
      <c r="C190" s="89">
        <v>45784</v>
      </c>
      <c r="D190" s="90" t="s">
        <v>35</v>
      </c>
      <c r="E190" s="91" t="s">
        <v>1060</v>
      </c>
      <c r="F190" s="108"/>
      <c r="G190" s="88"/>
      <c r="H190" s="88"/>
      <c r="I190" s="88"/>
      <c r="J190" s="88"/>
      <c r="K190" s="27"/>
      <c r="L190" s="88"/>
      <c r="M190" s="88">
        <f>('DATA 01 2025'!C190+'DATA 01 2025'!F190+'DATA 01 2025'!G190)/3</f>
        <v>0</v>
      </c>
    </row>
    <row r="191" spans="1:13" ht="15.75" customHeight="1" x14ac:dyDescent="0.2">
      <c r="A191" s="87" t="s">
        <v>827</v>
      </c>
      <c r="B191" s="88" t="s">
        <v>620</v>
      </c>
      <c r="C191" s="89">
        <v>45784</v>
      </c>
      <c r="D191" s="90" t="s">
        <v>35</v>
      </c>
      <c r="E191" s="91" t="s">
        <v>1061</v>
      </c>
      <c r="F191" s="108"/>
      <c r="G191" s="88"/>
      <c r="H191" s="88"/>
      <c r="I191" s="88"/>
      <c r="J191" s="88"/>
      <c r="K191" s="27"/>
      <c r="L191" s="88"/>
      <c r="M191" s="88">
        <f>('DATA 01 2025'!C191+'DATA 01 2025'!F191+'DATA 01 2025'!G191)/3</f>
        <v>0</v>
      </c>
    </row>
    <row r="192" spans="1:13" ht="15.75" customHeight="1" x14ac:dyDescent="0.2">
      <c r="A192" s="87" t="s">
        <v>827</v>
      </c>
      <c r="B192" s="88" t="s">
        <v>623</v>
      </c>
      <c r="C192" s="89">
        <v>45784</v>
      </c>
      <c r="D192" s="90" t="s">
        <v>35</v>
      </c>
      <c r="E192" s="91" t="s">
        <v>1062</v>
      </c>
      <c r="F192" s="108"/>
      <c r="G192" s="88"/>
      <c r="H192" s="88"/>
      <c r="I192" s="88"/>
      <c r="J192" s="88"/>
      <c r="K192" s="27"/>
      <c r="L192" s="88"/>
      <c r="M192" s="88">
        <f>('DATA 01 2025'!C192+'DATA 01 2025'!F192+'DATA 01 2025'!G192)/3</f>
        <v>0</v>
      </c>
    </row>
    <row r="193" spans="1:13" ht="15.75" customHeight="1" x14ac:dyDescent="0.2">
      <c r="A193" s="87" t="s">
        <v>827</v>
      </c>
      <c r="B193" s="88" t="s">
        <v>625</v>
      </c>
      <c r="C193" s="89">
        <v>45784</v>
      </c>
      <c r="D193" s="90" t="s">
        <v>35</v>
      </c>
      <c r="E193" s="91" t="s">
        <v>1063</v>
      </c>
      <c r="F193" s="108"/>
      <c r="G193" s="88"/>
      <c r="H193" s="88"/>
      <c r="I193" s="88"/>
      <c r="J193" s="88"/>
      <c r="K193" s="27"/>
      <c r="L193" s="88"/>
      <c r="M193" s="88">
        <f>('DATA 01 2025'!C193+'DATA 01 2025'!F193+'DATA 01 2025'!G193)/3</f>
        <v>0</v>
      </c>
    </row>
    <row r="194" spans="1:13" ht="15.75" customHeight="1" x14ac:dyDescent="0.2">
      <c r="A194" s="87" t="s">
        <v>827</v>
      </c>
      <c r="B194" s="88" t="s">
        <v>627</v>
      </c>
      <c r="C194" s="89">
        <v>45784</v>
      </c>
      <c r="D194" s="90" t="s">
        <v>35</v>
      </c>
      <c r="E194" s="91" t="s">
        <v>1064</v>
      </c>
      <c r="F194" s="108"/>
      <c r="G194" s="88"/>
      <c r="H194" s="88"/>
      <c r="I194" s="88"/>
      <c r="J194" s="88"/>
      <c r="K194" s="27"/>
      <c r="L194" s="88"/>
      <c r="M194" s="88">
        <f>('DATA 01 2025'!C194+'DATA 01 2025'!F194+'DATA 01 2025'!G194)/3</f>
        <v>0</v>
      </c>
    </row>
    <row r="195" spans="1:13" ht="15.75" customHeight="1" x14ac:dyDescent="0.2">
      <c r="A195" s="87" t="s">
        <v>827</v>
      </c>
      <c r="B195" s="88" t="s">
        <v>630</v>
      </c>
      <c r="C195" s="89">
        <v>45784</v>
      </c>
      <c r="D195" s="90" t="s">
        <v>35</v>
      </c>
      <c r="E195" s="91" t="s">
        <v>1065</v>
      </c>
      <c r="F195" s="108"/>
      <c r="G195" s="88"/>
      <c r="H195" s="88"/>
      <c r="I195" s="88"/>
      <c r="J195" s="88"/>
      <c r="K195" s="27"/>
      <c r="L195" s="88"/>
      <c r="M195" s="88">
        <f>('DATA 01 2025'!C195+'DATA 01 2025'!F195+'DATA 01 2025'!G195)/3</f>
        <v>0</v>
      </c>
    </row>
    <row r="196" spans="1:13" ht="15.75" customHeight="1" x14ac:dyDescent="0.2">
      <c r="A196" s="87" t="s">
        <v>827</v>
      </c>
      <c r="B196" s="88" t="s">
        <v>632</v>
      </c>
      <c r="C196" s="89">
        <v>45784</v>
      </c>
      <c r="D196" s="90" t="s">
        <v>35</v>
      </c>
      <c r="E196" s="91" t="s">
        <v>1066</v>
      </c>
      <c r="F196" s="108"/>
      <c r="G196" s="88"/>
      <c r="H196" s="88"/>
      <c r="I196" s="88"/>
      <c r="J196" s="88"/>
      <c r="K196" s="27"/>
      <c r="L196" s="88"/>
      <c r="M196" s="88">
        <f>('DATA 01 2025'!C196+'DATA 01 2025'!F196+'DATA 01 2025'!G196)/3</f>
        <v>0</v>
      </c>
    </row>
    <row r="197" spans="1:13" ht="15.75" customHeight="1" x14ac:dyDescent="0.2">
      <c r="A197" s="87" t="s">
        <v>827</v>
      </c>
      <c r="B197" s="88" t="s">
        <v>634</v>
      </c>
      <c r="C197" s="89">
        <v>45789</v>
      </c>
      <c r="D197" s="90" t="s">
        <v>35</v>
      </c>
      <c r="E197" s="91" t="s">
        <v>1067</v>
      </c>
      <c r="F197" s="108"/>
      <c r="G197" s="88"/>
      <c r="H197" s="88"/>
      <c r="I197" s="88"/>
      <c r="J197" s="88"/>
      <c r="K197" s="27"/>
      <c r="L197" s="88"/>
      <c r="M197" s="88">
        <f>('DATA 01 2025'!C197+'DATA 01 2025'!F197+'DATA 01 2025'!G197)/3</f>
        <v>0</v>
      </c>
    </row>
    <row r="198" spans="1:13" ht="15.75" customHeight="1" x14ac:dyDescent="0.2">
      <c r="A198" s="87" t="s">
        <v>827</v>
      </c>
      <c r="B198" s="88" t="s">
        <v>636</v>
      </c>
      <c r="C198" s="89">
        <v>45784</v>
      </c>
      <c r="D198" s="90" t="s">
        <v>35</v>
      </c>
      <c r="E198" s="91" t="s">
        <v>1068</v>
      </c>
      <c r="F198" s="108"/>
      <c r="G198" s="88"/>
      <c r="H198" s="88"/>
      <c r="I198" s="88"/>
      <c r="J198" s="88"/>
      <c r="K198" s="27"/>
      <c r="L198" s="88"/>
      <c r="M198" s="88">
        <f>('DATA 01 2025'!C198+'DATA 01 2025'!F198+'DATA 01 2025'!G198)/3</f>
        <v>0</v>
      </c>
    </row>
    <row r="199" spans="1:13" ht="15.75" customHeight="1" x14ac:dyDescent="0.2">
      <c r="A199" s="87" t="s">
        <v>827</v>
      </c>
      <c r="B199" s="88" t="s">
        <v>638</v>
      </c>
      <c r="C199" s="89">
        <v>45784</v>
      </c>
      <c r="D199" s="90" t="s">
        <v>35</v>
      </c>
      <c r="E199" s="91" t="s">
        <v>1069</v>
      </c>
      <c r="F199" s="108"/>
      <c r="G199" s="88"/>
      <c r="H199" s="88"/>
      <c r="I199" s="88"/>
      <c r="J199" s="88"/>
      <c r="K199" s="27"/>
      <c r="L199" s="88"/>
      <c r="M199" s="88">
        <f>('DATA 01 2025'!C199+'DATA 01 2025'!F199+'DATA 01 2025'!G199)/3</f>
        <v>0</v>
      </c>
    </row>
    <row r="200" spans="1:13" ht="15.75" customHeight="1" x14ac:dyDescent="0.2">
      <c r="A200" s="87" t="s">
        <v>827</v>
      </c>
      <c r="B200" s="88" t="s">
        <v>640</v>
      </c>
      <c r="C200" s="89">
        <v>45784</v>
      </c>
      <c r="D200" s="90" t="s">
        <v>35</v>
      </c>
      <c r="E200" s="91" t="s">
        <v>1070</v>
      </c>
      <c r="F200" s="108"/>
      <c r="G200" s="88"/>
      <c r="H200" s="88"/>
      <c r="I200" s="88"/>
      <c r="J200" s="88"/>
      <c r="K200" s="27"/>
      <c r="L200" s="88"/>
      <c r="M200" s="88">
        <f>('DATA 01 2025'!C200+'DATA 01 2025'!F200+'DATA 01 2025'!G200)/3</f>
        <v>0</v>
      </c>
    </row>
    <row r="201" spans="1:13" ht="15.75" customHeight="1" x14ac:dyDescent="0.2">
      <c r="A201" s="87" t="s">
        <v>827</v>
      </c>
      <c r="B201" s="88" t="s">
        <v>642</v>
      </c>
      <c r="C201" s="89">
        <v>45784</v>
      </c>
      <c r="D201" s="90" t="s">
        <v>35</v>
      </c>
      <c r="E201" s="91" t="s">
        <v>1071</v>
      </c>
      <c r="F201" s="108"/>
      <c r="G201" s="88"/>
      <c r="H201" s="88"/>
      <c r="I201" s="88"/>
      <c r="J201" s="88"/>
      <c r="K201" s="27"/>
      <c r="L201" s="88"/>
      <c r="M201" s="88">
        <f>('DATA 01 2025'!C201+'DATA 01 2025'!F201+'DATA 01 2025'!G201)/3</f>
        <v>0</v>
      </c>
    </row>
    <row r="202" spans="1:13" ht="15.75" customHeight="1" x14ac:dyDescent="0.2">
      <c r="A202" s="87" t="s">
        <v>827</v>
      </c>
      <c r="B202" s="88" t="s">
        <v>645</v>
      </c>
      <c r="C202" s="89">
        <v>45784</v>
      </c>
      <c r="D202" s="90" t="s">
        <v>35</v>
      </c>
      <c r="E202" s="91" t="s">
        <v>1072</v>
      </c>
      <c r="F202" s="108"/>
      <c r="G202" s="88"/>
      <c r="H202" s="88"/>
      <c r="I202" s="88"/>
      <c r="J202" s="88"/>
      <c r="K202" s="27"/>
      <c r="L202" s="88"/>
      <c r="M202" s="88">
        <f>('DATA 01 2025'!C202+'DATA 01 2025'!F202+'DATA 01 2025'!G202)/3</f>
        <v>0</v>
      </c>
    </row>
    <row r="203" spans="1:13" ht="15.75" customHeight="1" x14ac:dyDescent="0.2">
      <c r="A203" s="87" t="s">
        <v>827</v>
      </c>
      <c r="B203" s="88" t="s">
        <v>647</v>
      </c>
      <c r="C203" s="89">
        <v>45784</v>
      </c>
      <c r="D203" s="90" t="s">
        <v>35</v>
      </c>
      <c r="E203" s="91" t="s">
        <v>1073</v>
      </c>
      <c r="F203" s="109" t="s">
        <v>1808</v>
      </c>
      <c r="G203" s="88" t="s">
        <v>17</v>
      </c>
      <c r="H203" s="88" t="s">
        <v>840</v>
      </c>
      <c r="I203" s="88" t="s">
        <v>19</v>
      </c>
      <c r="J203" s="88" t="s">
        <v>20</v>
      </c>
      <c r="K203" s="27"/>
      <c r="L203" s="88" t="s">
        <v>174</v>
      </c>
      <c r="M203" s="88">
        <f>('DATA 01 2025'!C203+'DATA 01 2025'!F203+'DATA 01 2025'!G203)/3</f>
        <v>0.83333333333333337</v>
      </c>
    </row>
    <row r="204" spans="1:13" ht="15.75" customHeight="1" x14ac:dyDescent="0.2">
      <c r="A204" s="87" t="s">
        <v>827</v>
      </c>
      <c r="B204" s="88" t="s">
        <v>649</v>
      </c>
      <c r="C204" s="89">
        <v>45784</v>
      </c>
      <c r="D204" s="90" t="s">
        <v>35</v>
      </c>
      <c r="E204" s="91" t="s">
        <v>1074</v>
      </c>
      <c r="F204" s="108"/>
      <c r="G204" s="88"/>
      <c r="H204" s="88"/>
      <c r="I204" s="88"/>
      <c r="J204" s="88"/>
      <c r="K204" s="27"/>
      <c r="L204" s="88"/>
      <c r="M204" s="88">
        <f>('DATA 01 2025'!C204+'DATA 01 2025'!F204+'DATA 01 2025'!G204)/3</f>
        <v>0</v>
      </c>
    </row>
    <row r="205" spans="1:13" ht="15.75" customHeight="1" x14ac:dyDescent="0.2">
      <c r="A205" s="87" t="s">
        <v>827</v>
      </c>
      <c r="B205" s="88" t="s">
        <v>651</v>
      </c>
      <c r="C205" s="89">
        <v>45784</v>
      </c>
      <c r="D205" s="90" t="s">
        <v>35</v>
      </c>
      <c r="E205" s="91" t="s">
        <v>1075</v>
      </c>
      <c r="F205" s="109" t="s">
        <v>1809</v>
      </c>
      <c r="G205" s="88" t="s">
        <v>17</v>
      </c>
      <c r="H205" s="88" t="s">
        <v>1076</v>
      </c>
      <c r="I205" s="88" t="s">
        <v>19</v>
      </c>
      <c r="J205" s="88" t="s">
        <v>20</v>
      </c>
      <c r="K205" s="27"/>
      <c r="L205" s="88" t="s">
        <v>174</v>
      </c>
      <c r="M205" s="88">
        <f>('DATA 01 2025'!C205+'DATA 01 2025'!F205+'DATA 01 2025'!G205)/3</f>
        <v>0.83333333333333337</v>
      </c>
    </row>
    <row r="206" spans="1:13" ht="15.75" customHeight="1" x14ac:dyDescent="0.2">
      <c r="A206" s="87" t="s">
        <v>827</v>
      </c>
      <c r="B206" s="88" t="s">
        <v>653</v>
      </c>
      <c r="C206" s="89">
        <v>45784</v>
      </c>
      <c r="D206" s="90" t="s">
        <v>35</v>
      </c>
      <c r="E206" s="91" t="s">
        <v>1077</v>
      </c>
      <c r="F206" s="108">
        <v>45800</v>
      </c>
      <c r="G206" s="88" t="s">
        <v>17</v>
      </c>
      <c r="H206" s="88" t="s">
        <v>840</v>
      </c>
      <c r="I206" s="88" t="s">
        <v>19</v>
      </c>
      <c r="J206" s="88" t="s">
        <v>20</v>
      </c>
      <c r="K206" s="27"/>
      <c r="L206" s="88"/>
      <c r="M206" s="88">
        <f>('DATA 01 2025'!C206+'DATA 01 2025'!F206+'DATA 01 2025'!G206)/3</f>
        <v>0.66666666666666663</v>
      </c>
    </row>
    <row r="207" spans="1:13" ht="15.75" customHeight="1" x14ac:dyDescent="0.2">
      <c r="A207" s="87" t="s">
        <v>827</v>
      </c>
      <c r="B207" s="88" t="s">
        <v>655</v>
      </c>
      <c r="C207" s="89">
        <v>45784</v>
      </c>
      <c r="D207" s="90" t="s">
        <v>35</v>
      </c>
      <c r="E207" s="91" t="s">
        <v>1078</v>
      </c>
      <c r="F207" s="108">
        <v>45804</v>
      </c>
      <c r="G207" s="88" t="s">
        <v>17</v>
      </c>
      <c r="H207" s="88" t="s">
        <v>840</v>
      </c>
      <c r="I207" s="88" t="s">
        <v>19</v>
      </c>
      <c r="J207" s="88" t="s">
        <v>20</v>
      </c>
      <c r="K207" s="27"/>
      <c r="L207" s="88"/>
      <c r="M207" s="88">
        <f>('DATA 01 2025'!C207+'DATA 01 2025'!F207+'DATA 01 2025'!G207)/3</f>
        <v>0.66666666666666663</v>
      </c>
    </row>
    <row r="208" spans="1:13" ht="15.75" customHeight="1" x14ac:dyDescent="0.2">
      <c r="A208" s="87" t="s">
        <v>827</v>
      </c>
      <c r="B208" s="88" t="s">
        <v>657</v>
      </c>
      <c r="C208" s="89">
        <v>45784</v>
      </c>
      <c r="D208" s="90" t="s">
        <v>35</v>
      </c>
      <c r="E208" s="91" t="s">
        <v>1079</v>
      </c>
      <c r="F208" s="108">
        <v>45804</v>
      </c>
      <c r="G208" s="88" t="s">
        <v>17</v>
      </c>
      <c r="H208" s="88" t="s">
        <v>840</v>
      </c>
      <c r="I208" s="88" t="s">
        <v>19</v>
      </c>
      <c r="J208" s="88" t="s">
        <v>20</v>
      </c>
      <c r="K208" s="27"/>
      <c r="L208" s="88"/>
      <c r="M208" s="88">
        <f>('DATA 01 2025'!C208+'DATA 01 2025'!F208+'DATA 01 2025'!G208)/3</f>
        <v>0.66666666666666663</v>
      </c>
    </row>
    <row r="209" spans="1:13" ht="15.75" customHeight="1" x14ac:dyDescent="0.2">
      <c r="A209" s="87" t="s">
        <v>827</v>
      </c>
      <c r="B209" s="88" t="s">
        <v>660</v>
      </c>
      <c r="C209" s="89">
        <v>45784</v>
      </c>
      <c r="D209" s="90" t="s">
        <v>35</v>
      </c>
      <c r="E209" s="91" t="s">
        <v>1080</v>
      </c>
      <c r="F209" s="108"/>
      <c r="G209" s="88"/>
      <c r="H209" s="88"/>
      <c r="I209" s="88"/>
      <c r="J209" s="88"/>
      <c r="K209" s="27"/>
      <c r="L209" s="88"/>
      <c r="M209" s="88">
        <f>('DATA 01 2025'!C209+'DATA 01 2025'!F209+'DATA 01 2025'!G209)/3</f>
        <v>0</v>
      </c>
    </row>
    <row r="210" spans="1:13" ht="15.75" customHeight="1" x14ac:dyDescent="0.2">
      <c r="A210" s="87" t="s">
        <v>827</v>
      </c>
      <c r="B210" s="88" t="s">
        <v>662</v>
      </c>
      <c r="C210" s="89">
        <v>45784</v>
      </c>
      <c r="D210" s="90" t="s">
        <v>35</v>
      </c>
      <c r="E210" s="91" t="s">
        <v>1081</v>
      </c>
      <c r="F210" s="108"/>
      <c r="G210" s="88"/>
      <c r="H210" s="88"/>
      <c r="I210" s="88"/>
      <c r="J210" s="88"/>
      <c r="K210" s="27"/>
      <c r="L210" s="88"/>
      <c r="M210" s="88">
        <f>('DATA 01 2025'!C210+'DATA 01 2025'!F210+'DATA 01 2025'!G210)/3</f>
        <v>0</v>
      </c>
    </row>
    <row r="211" spans="1:13" ht="15.75" customHeight="1" x14ac:dyDescent="0.2">
      <c r="A211" s="87" t="s">
        <v>827</v>
      </c>
      <c r="B211" s="88" t="s">
        <v>664</v>
      </c>
      <c r="C211" s="89">
        <v>45784</v>
      </c>
      <c r="D211" s="90" t="s">
        <v>35</v>
      </c>
      <c r="E211" s="91" t="s">
        <v>1082</v>
      </c>
      <c r="F211" s="108"/>
      <c r="G211" s="88"/>
      <c r="H211" s="88"/>
      <c r="I211" s="88"/>
      <c r="J211" s="88"/>
      <c r="K211" s="27"/>
      <c r="L211" s="88"/>
      <c r="M211" s="88">
        <f>('DATA 01 2025'!C211+'DATA 01 2025'!F211+'DATA 01 2025'!G211)/3</f>
        <v>0</v>
      </c>
    </row>
    <row r="212" spans="1:13" ht="15.75" customHeight="1" x14ac:dyDescent="0.2">
      <c r="A212" s="87" t="s">
        <v>827</v>
      </c>
      <c r="B212" s="88" t="s">
        <v>667</v>
      </c>
      <c r="C212" s="89">
        <v>45784</v>
      </c>
      <c r="D212" s="90" t="s">
        <v>35</v>
      </c>
      <c r="E212" s="91" t="s">
        <v>1083</v>
      </c>
      <c r="F212" s="108"/>
      <c r="G212" s="88"/>
      <c r="H212" s="88"/>
      <c r="I212" s="88"/>
      <c r="J212" s="88"/>
      <c r="K212" s="27"/>
      <c r="L212" s="88"/>
      <c r="M212" s="88">
        <f>('DATA 01 2025'!C212+'DATA 01 2025'!F212+'DATA 01 2025'!G212)/3</f>
        <v>0</v>
      </c>
    </row>
    <row r="213" spans="1:13" ht="15.75" customHeight="1" x14ac:dyDescent="0.2">
      <c r="A213" s="87" t="s">
        <v>827</v>
      </c>
      <c r="B213" s="88" t="s">
        <v>669</v>
      </c>
      <c r="C213" s="89">
        <v>45784</v>
      </c>
      <c r="D213" s="90" t="s">
        <v>35</v>
      </c>
      <c r="E213" s="91" t="s">
        <v>1084</v>
      </c>
      <c r="F213" s="108"/>
      <c r="G213" s="88"/>
      <c r="H213" s="88"/>
      <c r="I213" s="88"/>
      <c r="J213" s="88"/>
      <c r="K213" s="27"/>
      <c r="L213" s="88"/>
      <c r="M213" s="88">
        <f>('DATA 01 2025'!C213+'DATA 01 2025'!F213+'DATA 01 2025'!G213)/3</f>
        <v>0</v>
      </c>
    </row>
    <row r="214" spans="1:13" ht="15.75" customHeight="1" x14ac:dyDescent="0.2">
      <c r="A214" s="98" t="s">
        <v>827</v>
      </c>
      <c r="B214" s="99" t="s">
        <v>671</v>
      </c>
      <c r="C214" s="100">
        <v>45784</v>
      </c>
      <c r="D214" s="101" t="s">
        <v>35</v>
      </c>
      <c r="E214" s="102" t="s">
        <v>1085</v>
      </c>
      <c r="F214" s="110"/>
      <c r="G214" s="99"/>
      <c r="H214" s="99"/>
      <c r="I214" s="99"/>
      <c r="J214" s="99"/>
      <c r="K214" s="28"/>
      <c r="L214" s="99"/>
      <c r="M214" s="88">
        <f>('DATA 01 2025'!C214+'DATA 01 2025'!F214+'DATA 01 2025'!G214)/3</f>
        <v>0</v>
      </c>
    </row>
    <row r="215" spans="1:13" ht="15.75" customHeight="1" x14ac:dyDescent="0.2">
      <c r="A215" s="87" t="s">
        <v>827</v>
      </c>
      <c r="B215" s="88" t="s">
        <v>673</v>
      </c>
      <c r="C215" s="89">
        <v>45784</v>
      </c>
      <c r="D215" s="90" t="s">
        <v>35</v>
      </c>
      <c r="E215" s="91" t="s">
        <v>1086</v>
      </c>
      <c r="F215" s="111"/>
      <c r="G215" s="88"/>
      <c r="H215" s="88"/>
      <c r="I215" s="88"/>
      <c r="J215" s="88"/>
      <c r="K215" s="27"/>
      <c r="L215" s="88"/>
      <c r="M215" s="88">
        <f>('DATA 01 2025'!C215+'DATA 01 2025'!F215+'DATA 01 2025'!G215)/3</f>
        <v>0</v>
      </c>
    </row>
    <row r="216" spans="1:13" ht="15.75" customHeight="1" x14ac:dyDescent="0.2">
      <c r="F216" s="112"/>
      <c r="K216" s="29"/>
    </row>
    <row r="217" spans="1:13" ht="15.75" customHeight="1" x14ac:dyDescent="0.2">
      <c r="F217" s="112"/>
      <c r="K217" s="29"/>
    </row>
    <row r="218" spans="1:13" ht="15.75" customHeight="1" x14ac:dyDescent="0.2">
      <c r="F218" s="112"/>
      <c r="K218" s="29"/>
    </row>
    <row r="219" spans="1:13" ht="15.75" customHeight="1" x14ac:dyDescent="0.2">
      <c r="F219" s="112"/>
      <c r="K219" s="29"/>
    </row>
    <row r="220" spans="1:13" ht="15.75" customHeight="1" x14ac:dyDescent="0.2">
      <c r="F220" s="112"/>
      <c r="G220" s="103"/>
      <c r="K220" s="29"/>
    </row>
    <row r="221" spans="1:13" ht="15.75" customHeight="1" x14ac:dyDescent="0.2">
      <c r="F221" s="112"/>
      <c r="K221" s="29"/>
    </row>
    <row r="222" spans="1:13" ht="15.75" customHeight="1" x14ac:dyDescent="0.2">
      <c r="F222" s="112"/>
      <c r="K222" s="29"/>
    </row>
    <row r="223" spans="1:13" ht="15.75" customHeight="1" x14ac:dyDescent="0.2">
      <c r="F223" s="112"/>
      <c r="K223" s="29"/>
    </row>
    <row r="224" spans="1:13" ht="15.75" customHeight="1" x14ac:dyDescent="0.2">
      <c r="F224" s="112"/>
      <c r="K224" s="29"/>
    </row>
    <row r="225" spans="6:11" ht="15.75" customHeight="1" x14ac:dyDescent="0.2">
      <c r="F225" s="112"/>
      <c r="K225" s="29"/>
    </row>
    <row r="226" spans="6:11" ht="15.75" customHeight="1" x14ac:dyDescent="0.2">
      <c r="F226" s="112"/>
      <c r="K226" s="29"/>
    </row>
    <row r="227" spans="6:11" ht="15.75" customHeight="1" x14ac:dyDescent="0.2">
      <c r="F227" s="112"/>
      <c r="K227" s="29"/>
    </row>
    <row r="228" spans="6:11" ht="15.75" customHeight="1" x14ac:dyDescent="0.2">
      <c r="F228" s="112"/>
      <c r="K228" s="29"/>
    </row>
    <row r="229" spans="6:11" ht="15.75" customHeight="1" x14ac:dyDescent="0.2">
      <c r="F229" s="112"/>
      <c r="K229" s="29"/>
    </row>
    <row r="230" spans="6:11" ht="15.75" customHeight="1" x14ac:dyDescent="0.2">
      <c r="F230" s="112"/>
      <c r="K230" s="29"/>
    </row>
    <row r="231" spans="6:11" ht="15.75" customHeight="1" x14ac:dyDescent="0.2">
      <c r="F231" s="112"/>
      <c r="K231" s="29"/>
    </row>
    <row r="232" spans="6:11" ht="15.75" customHeight="1" x14ac:dyDescent="0.2">
      <c r="F232" s="112"/>
      <c r="K232" s="29"/>
    </row>
    <row r="233" spans="6:11" ht="15.75" customHeight="1" x14ac:dyDescent="0.2">
      <c r="F233" s="112"/>
      <c r="K233" s="29"/>
    </row>
    <row r="234" spans="6:11" ht="15.75" customHeight="1" x14ac:dyDescent="0.2">
      <c r="F234" s="112"/>
      <c r="K234" s="29"/>
    </row>
    <row r="235" spans="6:11" ht="15.75" customHeight="1" x14ac:dyDescent="0.2">
      <c r="F235" s="112"/>
      <c r="K235" s="29"/>
    </row>
    <row r="236" spans="6:11" ht="15.75" customHeight="1" x14ac:dyDescent="0.2">
      <c r="F236" s="112"/>
      <c r="K236" s="29"/>
    </row>
    <row r="237" spans="6:11" ht="15.75" customHeight="1" x14ac:dyDescent="0.2">
      <c r="F237" s="112"/>
      <c r="K237" s="29"/>
    </row>
    <row r="238" spans="6:11" ht="15.75" customHeight="1" x14ac:dyDescent="0.2">
      <c r="F238" s="112"/>
      <c r="K238" s="29"/>
    </row>
    <row r="239" spans="6:11" ht="15.75" customHeight="1" x14ac:dyDescent="0.2">
      <c r="F239" s="112"/>
      <c r="K239" s="29"/>
    </row>
    <row r="240" spans="6:11" ht="15.75" customHeight="1" x14ac:dyDescent="0.2">
      <c r="F240" s="112"/>
      <c r="K240" s="29"/>
    </row>
    <row r="241" spans="6:11" ht="15.75" customHeight="1" x14ac:dyDescent="0.2">
      <c r="F241" s="112"/>
      <c r="K241" s="29"/>
    </row>
    <row r="242" spans="6:11" ht="15.75" customHeight="1" x14ac:dyDescent="0.2">
      <c r="F242" s="112"/>
      <c r="K242" s="29"/>
    </row>
    <row r="243" spans="6:11" ht="15.75" customHeight="1" x14ac:dyDescent="0.2">
      <c r="F243" s="112"/>
      <c r="K243" s="29"/>
    </row>
    <row r="244" spans="6:11" ht="15.75" customHeight="1" x14ac:dyDescent="0.2">
      <c r="F244" s="112"/>
      <c r="K244" s="29"/>
    </row>
    <row r="245" spans="6:11" ht="15.75" customHeight="1" x14ac:dyDescent="0.2">
      <c r="F245" s="112"/>
      <c r="K245" s="29"/>
    </row>
    <row r="246" spans="6:11" ht="15.75" customHeight="1" x14ac:dyDescent="0.2">
      <c r="F246" s="112"/>
      <c r="K246" s="29"/>
    </row>
    <row r="247" spans="6:11" ht="15.75" customHeight="1" x14ac:dyDescent="0.2">
      <c r="F247" s="112"/>
      <c r="K247" s="29"/>
    </row>
    <row r="248" spans="6:11" ht="15.75" customHeight="1" x14ac:dyDescent="0.2">
      <c r="F248" s="112"/>
      <c r="K248" s="29"/>
    </row>
    <row r="249" spans="6:11" ht="15.75" customHeight="1" x14ac:dyDescent="0.2">
      <c r="F249" s="112"/>
      <c r="K249" s="29"/>
    </row>
    <row r="250" spans="6:11" ht="15.75" customHeight="1" x14ac:dyDescent="0.2">
      <c r="F250" s="112"/>
      <c r="K250" s="29"/>
    </row>
    <row r="251" spans="6:11" ht="15.75" customHeight="1" x14ac:dyDescent="0.2">
      <c r="F251" s="112"/>
      <c r="K251" s="29"/>
    </row>
    <row r="252" spans="6:11" ht="15.75" customHeight="1" x14ac:dyDescent="0.2">
      <c r="F252" s="112"/>
      <c r="K252" s="29"/>
    </row>
    <row r="253" spans="6:11" ht="15.75" customHeight="1" x14ac:dyDescent="0.2">
      <c r="F253" s="112"/>
      <c r="K253" s="29"/>
    </row>
    <row r="254" spans="6:11" ht="15.75" customHeight="1" x14ac:dyDescent="0.2">
      <c r="F254" s="112"/>
      <c r="K254" s="29"/>
    </row>
    <row r="255" spans="6:11" ht="15.75" customHeight="1" x14ac:dyDescent="0.2">
      <c r="F255" s="112"/>
      <c r="K255" s="29"/>
    </row>
    <row r="256" spans="6:11" ht="15.75" customHeight="1" x14ac:dyDescent="0.2">
      <c r="F256" s="112"/>
      <c r="K256" s="29"/>
    </row>
    <row r="257" spans="6:11" ht="15.75" customHeight="1" x14ac:dyDescent="0.2">
      <c r="F257" s="112"/>
      <c r="K257" s="29"/>
    </row>
    <row r="258" spans="6:11" ht="15.75" customHeight="1" x14ac:dyDescent="0.2">
      <c r="F258" s="112"/>
      <c r="K258" s="29"/>
    </row>
    <row r="259" spans="6:11" ht="15.75" customHeight="1" x14ac:dyDescent="0.2">
      <c r="F259" s="112"/>
      <c r="K259" s="29"/>
    </row>
    <row r="260" spans="6:11" ht="15.75" customHeight="1" x14ac:dyDescent="0.2">
      <c r="F260" s="112"/>
      <c r="K260" s="29"/>
    </row>
    <row r="261" spans="6:11" ht="15.75" customHeight="1" x14ac:dyDescent="0.2">
      <c r="F261" s="112"/>
      <c r="K261" s="29"/>
    </row>
    <row r="262" spans="6:11" ht="15.75" customHeight="1" x14ac:dyDescent="0.2">
      <c r="F262" s="112"/>
      <c r="K262" s="29"/>
    </row>
    <row r="263" spans="6:11" ht="15.75" customHeight="1" x14ac:dyDescent="0.2">
      <c r="F263" s="112"/>
      <c r="K263" s="29"/>
    </row>
    <row r="264" spans="6:11" ht="15.75" customHeight="1" x14ac:dyDescent="0.2">
      <c r="F264" s="112"/>
      <c r="K264" s="29"/>
    </row>
    <row r="265" spans="6:11" ht="15.75" customHeight="1" x14ac:dyDescent="0.2">
      <c r="F265" s="112"/>
      <c r="K265" s="29"/>
    </row>
    <row r="266" spans="6:11" ht="15.75" customHeight="1" x14ac:dyDescent="0.2">
      <c r="F266" s="112"/>
      <c r="K266" s="29"/>
    </row>
    <row r="267" spans="6:11" ht="15.75" customHeight="1" x14ac:dyDescent="0.2">
      <c r="F267" s="112"/>
      <c r="K267" s="29"/>
    </row>
    <row r="268" spans="6:11" ht="15.75" customHeight="1" x14ac:dyDescent="0.2">
      <c r="F268" s="112"/>
      <c r="K268" s="29"/>
    </row>
    <row r="269" spans="6:11" ht="15.75" customHeight="1" x14ac:dyDescent="0.2">
      <c r="F269" s="112"/>
      <c r="K269" s="29"/>
    </row>
    <row r="270" spans="6:11" ht="15.75" customHeight="1" x14ac:dyDescent="0.2">
      <c r="F270" s="112"/>
      <c r="K270" s="29"/>
    </row>
    <row r="271" spans="6:11" ht="15.75" customHeight="1" x14ac:dyDescent="0.2">
      <c r="F271" s="112"/>
      <c r="K271" s="29"/>
    </row>
    <row r="272" spans="6:11" ht="15.75" customHeight="1" x14ac:dyDescent="0.2">
      <c r="F272" s="112"/>
      <c r="K272" s="29"/>
    </row>
    <row r="273" spans="6:11" ht="15.75" customHeight="1" x14ac:dyDescent="0.2">
      <c r="F273" s="112"/>
      <c r="K273" s="29"/>
    </row>
    <row r="274" spans="6:11" ht="15.75" customHeight="1" x14ac:dyDescent="0.2">
      <c r="F274" s="112"/>
      <c r="K274" s="29"/>
    </row>
    <row r="275" spans="6:11" ht="15.75" customHeight="1" x14ac:dyDescent="0.2">
      <c r="F275" s="112"/>
      <c r="K275" s="29"/>
    </row>
    <row r="276" spans="6:11" ht="15.75" customHeight="1" x14ac:dyDescent="0.2">
      <c r="F276" s="112"/>
      <c r="K276" s="29"/>
    </row>
    <row r="277" spans="6:11" ht="15.75" customHeight="1" x14ac:dyDescent="0.2">
      <c r="F277" s="112"/>
      <c r="K277" s="29"/>
    </row>
    <row r="278" spans="6:11" ht="15.75" customHeight="1" x14ac:dyDescent="0.2">
      <c r="F278" s="112"/>
      <c r="K278" s="29"/>
    </row>
    <row r="279" spans="6:11" ht="15.75" customHeight="1" x14ac:dyDescent="0.2">
      <c r="F279" s="112"/>
      <c r="K279" s="29"/>
    </row>
    <row r="280" spans="6:11" ht="15.75" customHeight="1" x14ac:dyDescent="0.2">
      <c r="F280" s="112"/>
      <c r="K280" s="29"/>
    </row>
    <row r="281" spans="6:11" ht="15.75" customHeight="1" x14ac:dyDescent="0.2">
      <c r="F281" s="112"/>
      <c r="K281" s="29"/>
    </row>
    <row r="282" spans="6:11" ht="15.75" customHeight="1" x14ac:dyDescent="0.2">
      <c r="F282" s="112"/>
      <c r="K282" s="29"/>
    </row>
    <row r="283" spans="6:11" ht="15.75" customHeight="1" x14ac:dyDescent="0.2">
      <c r="F283" s="112"/>
      <c r="K283" s="29"/>
    </row>
    <row r="284" spans="6:11" ht="15.75" customHeight="1" x14ac:dyDescent="0.2">
      <c r="F284" s="112"/>
      <c r="K284" s="29"/>
    </row>
    <row r="285" spans="6:11" ht="15.75" customHeight="1" x14ac:dyDescent="0.2">
      <c r="F285" s="112"/>
      <c r="K285" s="29"/>
    </row>
    <row r="286" spans="6:11" ht="15.75" customHeight="1" x14ac:dyDescent="0.2">
      <c r="F286" s="112"/>
      <c r="K286" s="29"/>
    </row>
    <row r="287" spans="6:11" ht="15.75" customHeight="1" x14ac:dyDescent="0.2">
      <c r="F287" s="112"/>
      <c r="K287" s="29"/>
    </row>
    <row r="288" spans="6:11" ht="15.75" customHeight="1" x14ac:dyDescent="0.2">
      <c r="F288" s="112"/>
      <c r="K288" s="29"/>
    </row>
    <row r="289" spans="6:11" ht="15.75" customHeight="1" x14ac:dyDescent="0.2">
      <c r="F289" s="112"/>
      <c r="K289" s="29"/>
    </row>
    <row r="290" spans="6:11" ht="15.75" customHeight="1" x14ac:dyDescent="0.2">
      <c r="F290" s="112"/>
      <c r="K290" s="29"/>
    </row>
    <row r="291" spans="6:11" ht="15.75" customHeight="1" x14ac:dyDescent="0.2">
      <c r="F291" s="112"/>
      <c r="K291" s="29"/>
    </row>
    <row r="292" spans="6:11" ht="15.75" customHeight="1" x14ac:dyDescent="0.2">
      <c r="F292" s="112"/>
      <c r="K292" s="29"/>
    </row>
    <row r="293" spans="6:11" ht="15.75" customHeight="1" x14ac:dyDescent="0.2">
      <c r="F293" s="112"/>
      <c r="K293" s="29"/>
    </row>
    <row r="294" spans="6:11" ht="15.75" customHeight="1" x14ac:dyDescent="0.2">
      <c r="F294" s="112"/>
      <c r="K294" s="29"/>
    </row>
    <row r="295" spans="6:11" ht="15.75" customHeight="1" x14ac:dyDescent="0.2">
      <c r="F295" s="112"/>
      <c r="K295" s="29"/>
    </row>
    <row r="296" spans="6:11" ht="15.75" customHeight="1" x14ac:dyDescent="0.2">
      <c r="F296" s="112"/>
      <c r="K296" s="29"/>
    </row>
    <row r="297" spans="6:11" ht="15.75" customHeight="1" x14ac:dyDescent="0.2">
      <c r="F297" s="112"/>
      <c r="K297" s="29"/>
    </row>
    <row r="298" spans="6:11" ht="15.75" customHeight="1" x14ac:dyDescent="0.2">
      <c r="F298" s="112"/>
      <c r="K298" s="29"/>
    </row>
    <row r="299" spans="6:11" ht="15.75" customHeight="1" x14ac:dyDescent="0.2">
      <c r="F299" s="112"/>
      <c r="K299" s="29"/>
    </row>
    <row r="300" spans="6:11" ht="15.75" customHeight="1" x14ac:dyDescent="0.2">
      <c r="F300" s="112"/>
      <c r="K300" s="29"/>
    </row>
    <row r="301" spans="6:11" ht="15.75" customHeight="1" x14ac:dyDescent="0.2">
      <c r="F301" s="112"/>
      <c r="K301" s="29"/>
    </row>
    <row r="302" spans="6:11" ht="15.75" customHeight="1" x14ac:dyDescent="0.2">
      <c r="F302" s="112"/>
      <c r="K302" s="29"/>
    </row>
    <row r="303" spans="6:11" ht="15.75" customHeight="1" x14ac:dyDescent="0.2">
      <c r="F303" s="112"/>
      <c r="K303" s="29"/>
    </row>
    <row r="304" spans="6:11" ht="15.75" customHeight="1" x14ac:dyDescent="0.2">
      <c r="F304" s="112"/>
      <c r="K304" s="29"/>
    </row>
    <row r="305" spans="6:11" ht="15.75" customHeight="1" x14ac:dyDescent="0.2">
      <c r="F305" s="112"/>
      <c r="K305" s="29"/>
    </row>
    <row r="306" spans="6:11" ht="15.75" customHeight="1" x14ac:dyDescent="0.2">
      <c r="F306" s="112"/>
      <c r="K306" s="29"/>
    </row>
    <row r="307" spans="6:11" ht="15.75" customHeight="1" x14ac:dyDescent="0.2">
      <c r="F307" s="112"/>
      <c r="K307" s="29"/>
    </row>
    <row r="308" spans="6:11" ht="15.75" customHeight="1" x14ac:dyDescent="0.2">
      <c r="F308" s="112"/>
      <c r="K308" s="29"/>
    </row>
    <row r="309" spans="6:11" ht="15.75" customHeight="1" x14ac:dyDescent="0.2">
      <c r="F309" s="112"/>
      <c r="K309" s="29"/>
    </row>
    <row r="310" spans="6:11" ht="15.75" customHeight="1" x14ac:dyDescent="0.2">
      <c r="F310" s="112"/>
      <c r="K310" s="29"/>
    </row>
    <row r="311" spans="6:11" ht="15.75" customHeight="1" x14ac:dyDescent="0.2">
      <c r="F311" s="112"/>
      <c r="K311" s="29"/>
    </row>
    <row r="312" spans="6:11" ht="15.75" customHeight="1" x14ac:dyDescent="0.2">
      <c r="F312" s="112"/>
      <c r="K312" s="29"/>
    </row>
    <row r="313" spans="6:11" ht="15.75" customHeight="1" x14ac:dyDescent="0.2">
      <c r="F313" s="112"/>
      <c r="K313" s="29"/>
    </row>
    <row r="314" spans="6:11" ht="15.75" customHeight="1" x14ac:dyDescent="0.2">
      <c r="F314" s="112"/>
      <c r="K314" s="29"/>
    </row>
    <row r="315" spans="6:11" ht="15.75" customHeight="1" x14ac:dyDescent="0.2">
      <c r="F315" s="112"/>
      <c r="K315" s="29"/>
    </row>
    <row r="316" spans="6:11" ht="15.75" customHeight="1" x14ac:dyDescent="0.2">
      <c r="F316" s="112"/>
      <c r="K316" s="29"/>
    </row>
    <row r="317" spans="6:11" ht="15.75" customHeight="1" x14ac:dyDescent="0.2">
      <c r="F317" s="112"/>
      <c r="K317" s="29"/>
    </row>
    <row r="318" spans="6:11" ht="15.75" customHeight="1" x14ac:dyDescent="0.2">
      <c r="F318" s="112"/>
      <c r="K318" s="29"/>
    </row>
    <row r="319" spans="6:11" ht="15.75" customHeight="1" x14ac:dyDescent="0.2">
      <c r="F319" s="112"/>
      <c r="K319" s="29"/>
    </row>
    <row r="320" spans="6:11" ht="15.75" customHeight="1" x14ac:dyDescent="0.2">
      <c r="F320" s="112"/>
      <c r="K320" s="29"/>
    </row>
    <row r="321" spans="6:11" ht="15.75" customHeight="1" x14ac:dyDescent="0.2">
      <c r="F321" s="112"/>
      <c r="K321" s="29"/>
    </row>
    <row r="322" spans="6:11" ht="15.75" customHeight="1" x14ac:dyDescent="0.2">
      <c r="F322" s="112"/>
      <c r="K322" s="29"/>
    </row>
    <row r="323" spans="6:11" ht="15.75" customHeight="1" x14ac:dyDescent="0.2">
      <c r="F323" s="112"/>
      <c r="K323" s="29"/>
    </row>
    <row r="324" spans="6:11" ht="15.75" customHeight="1" x14ac:dyDescent="0.2">
      <c r="F324" s="112"/>
      <c r="K324" s="29"/>
    </row>
    <row r="325" spans="6:11" ht="15.75" customHeight="1" x14ac:dyDescent="0.2">
      <c r="F325" s="112"/>
      <c r="K325" s="29"/>
    </row>
    <row r="326" spans="6:11" ht="15.75" customHeight="1" x14ac:dyDescent="0.2">
      <c r="F326" s="112"/>
      <c r="K326" s="29"/>
    </row>
    <row r="327" spans="6:11" ht="15.75" customHeight="1" x14ac:dyDescent="0.2">
      <c r="F327" s="112"/>
      <c r="K327" s="29"/>
    </row>
    <row r="328" spans="6:11" ht="15.75" customHeight="1" x14ac:dyDescent="0.2">
      <c r="F328" s="112"/>
      <c r="K328" s="29"/>
    </row>
    <row r="329" spans="6:11" ht="15.75" customHeight="1" x14ac:dyDescent="0.2">
      <c r="F329" s="112"/>
      <c r="K329" s="29"/>
    </row>
    <row r="330" spans="6:11" ht="15.75" customHeight="1" x14ac:dyDescent="0.2">
      <c r="F330" s="112"/>
      <c r="K330" s="29"/>
    </row>
    <row r="331" spans="6:11" ht="15.75" customHeight="1" x14ac:dyDescent="0.2">
      <c r="F331" s="112"/>
      <c r="K331" s="29"/>
    </row>
    <row r="332" spans="6:11" ht="15.75" customHeight="1" x14ac:dyDescent="0.2">
      <c r="F332" s="112"/>
      <c r="K332" s="29"/>
    </row>
    <row r="333" spans="6:11" ht="15.75" customHeight="1" x14ac:dyDescent="0.2">
      <c r="F333" s="112"/>
      <c r="K333" s="29"/>
    </row>
    <row r="334" spans="6:11" ht="15.75" customHeight="1" x14ac:dyDescent="0.2">
      <c r="F334" s="112"/>
      <c r="K334" s="29"/>
    </row>
    <row r="335" spans="6:11" ht="15.75" customHeight="1" x14ac:dyDescent="0.2">
      <c r="F335" s="112"/>
      <c r="K335" s="29"/>
    </row>
    <row r="336" spans="6:11" ht="15.75" customHeight="1" x14ac:dyDescent="0.2">
      <c r="F336" s="112"/>
      <c r="K336" s="29"/>
    </row>
    <row r="337" spans="6:11" ht="15.75" customHeight="1" x14ac:dyDescent="0.2">
      <c r="F337" s="112"/>
      <c r="K337" s="29"/>
    </row>
    <row r="338" spans="6:11" ht="15.75" customHeight="1" x14ac:dyDescent="0.2">
      <c r="F338" s="112"/>
      <c r="K338" s="29"/>
    </row>
    <row r="339" spans="6:11" ht="15.75" customHeight="1" x14ac:dyDescent="0.2">
      <c r="F339" s="112"/>
      <c r="K339" s="29"/>
    </row>
    <row r="340" spans="6:11" ht="15.75" customHeight="1" x14ac:dyDescent="0.2">
      <c r="F340" s="112"/>
      <c r="K340" s="29"/>
    </row>
    <row r="341" spans="6:11" ht="15.75" customHeight="1" x14ac:dyDescent="0.2">
      <c r="F341" s="112"/>
      <c r="K341" s="29"/>
    </row>
    <row r="342" spans="6:11" ht="15.75" customHeight="1" x14ac:dyDescent="0.2">
      <c r="F342" s="112"/>
      <c r="K342" s="29"/>
    </row>
    <row r="343" spans="6:11" ht="15.75" customHeight="1" x14ac:dyDescent="0.2">
      <c r="F343" s="112"/>
      <c r="K343" s="29"/>
    </row>
    <row r="344" spans="6:11" ht="15.75" customHeight="1" x14ac:dyDescent="0.2">
      <c r="F344" s="112"/>
      <c r="K344" s="29"/>
    </row>
    <row r="345" spans="6:11" ht="15.75" customHeight="1" x14ac:dyDescent="0.2">
      <c r="F345" s="112"/>
      <c r="K345" s="29"/>
    </row>
    <row r="346" spans="6:11" ht="15.75" customHeight="1" x14ac:dyDescent="0.2">
      <c r="F346" s="112"/>
      <c r="K346" s="29"/>
    </row>
    <row r="347" spans="6:11" ht="15.75" customHeight="1" x14ac:dyDescent="0.2">
      <c r="F347" s="112"/>
      <c r="K347" s="29"/>
    </row>
    <row r="348" spans="6:11" ht="15.75" customHeight="1" x14ac:dyDescent="0.2">
      <c r="F348" s="112"/>
      <c r="K348" s="29"/>
    </row>
    <row r="349" spans="6:11" ht="15.75" customHeight="1" x14ac:dyDescent="0.2">
      <c r="F349" s="112"/>
      <c r="K349" s="29"/>
    </row>
    <row r="350" spans="6:11" ht="15.75" customHeight="1" x14ac:dyDescent="0.2">
      <c r="F350" s="112"/>
      <c r="K350" s="29"/>
    </row>
    <row r="351" spans="6:11" ht="15.75" customHeight="1" x14ac:dyDescent="0.2">
      <c r="F351" s="112"/>
      <c r="K351" s="29"/>
    </row>
    <row r="352" spans="6:11" ht="15.75" customHeight="1" x14ac:dyDescent="0.2">
      <c r="F352" s="112"/>
      <c r="K352" s="29"/>
    </row>
    <row r="353" spans="6:11" ht="15.75" customHeight="1" x14ac:dyDescent="0.2">
      <c r="F353" s="112"/>
      <c r="K353" s="29"/>
    </row>
    <row r="354" spans="6:11" ht="15.75" customHeight="1" x14ac:dyDescent="0.2">
      <c r="F354" s="112"/>
      <c r="K354" s="29"/>
    </row>
    <row r="355" spans="6:11" ht="15.75" customHeight="1" x14ac:dyDescent="0.2">
      <c r="F355" s="112"/>
      <c r="K355" s="29"/>
    </row>
    <row r="356" spans="6:11" ht="15.75" customHeight="1" x14ac:dyDescent="0.2">
      <c r="F356" s="112"/>
      <c r="K356" s="29"/>
    </row>
    <row r="357" spans="6:11" ht="15.75" customHeight="1" x14ac:dyDescent="0.2">
      <c r="F357" s="112"/>
      <c r="K357" s="29"/>
    </row>
    <row r="358" spans="6:11" ht="15.75" customHeight="1" x14ac:dyDescent="0.2">
      <c r="F358" s="112"/>
      <c r="K358" s="29"/>
    </row>
    <row r="359" spans="6:11" ht="15.75" customHeight="1" x14ac:dyDescent="0.2">
      <c r="F359" s="112"/>
      <c r="K359" s="29"/>
    </row>
    <row r="360" spans="6:11" ht="15.75" customHeight="1" x14ac:dyDescent="0.2">
      <c r="F360" s="112"/>
      <c r="K360" s="29"/>
    </row>
    <row r="361" spans="6:11" ht="15.75" customHeight="1" x14ac:dyDescent="0.2">
      <c r="F361" s="112"/>
      <c r="K361" s="29"/>
    </row>
    <row r="362" spans="6:11" ht="15.75" customHeight="1" x14ac:dyDescent="0.2">
      <c r="F362" s="112"/>
      <c r="K362" s="29"/>
    </row>
    <row r="363" spans="6:11" ht="15.75" customHeight="1" x14ac:dyDescent="0.2">
      <c r="F363" s="112"/>
      <c r="K363" s="29"/>
    </row>
    <row r="364" spans="6:11" ht="15.75" customHeight="1" x14ac:dyDescent="0.2">
      <c r="F364" s="112"/>
      <c r="K364" s="29"/>
    </row>
    <row r="365" spans="6:11" ht="15.75" customHeight="1" x14ac:dyDescent="0.2">
      <c r="F365" s="112"/>
      <c r="K365" s="29"/>
    </row>
    <row r="366" spans="6:11" ht="15.75" customHeight="1" x14ac:dyDescent="0.2">
      <c r="F366" s="112"/>
      <c r="K366" s="29"/>
    </row>
    <row r="367" spans="6:11" ht="15.75" customHeight="1" x14ac:dyDescent="0.2">
      <c r="F367" s="112"/>
      <c r="K367" s="29"/>
    </row>
    <row r="368" spans="6:11" ht="15.75" customHeight="1" x14ac:dyDescent="0.2">
      <c r="F368" s="112"/>
      <c r="K368" s="29"/>
    </row>
    <row r="369" spans="6:11" ht="15.75" customHeight="1" x14ac:dyDescent="0.2">
      <c r="F369" s="112"/>
      <c r="K369" s="29"/>
    </row>
    <row r="370" spans="6:11" ht="15.75" customHeight="1" x14ac:dyDescent="0.2">
      <c r="F370" s="112"/>
      <c r="K370" s="29"/>
    </row>
    <row r="371" spans="6:11" ht="15.75" customHeight="1" x14ac:dyDescent="0.2">
      <c r="F371" s="112"/>
      <c r="K371" s="29"/>
    </row>
    <row r="372" spans="6:11" ht="15.75" customHeight="1" x14ac:dyDescent="0.2">
      <c r="F372" s="112"/>
      <c r="K372" s="29"/>
    </row>
    <row r="373" spans="6:11" ht="15.75" customHeight="1" x14ac:dyDescent="0.2">
      <c r="F373" s="112"/>
      <c r="K373" s="29"/>
    </row>
    <row r="374" spans="6:11" ht="15.75" customHeight="1" x14ac:dyDescent="0.2">
      <c r="F374" s="112"/>
      <c r="K374" s="29"/>
    </row>
    <row r="375" spans="6:11" ht="15.75" customHeight="1" x14ac:dyDescent="0.2">
      <c r="F375" s="112"/>
      <c r="K375" s="29"/>
    </row>
    <row r="376" spans="6:11" ht="15.75" customHeight="1" x14ac:dyDescent="0.2">
      <c r="F376" s="112"/>
      <c r="K376" s="29"/>
    </row>
    <row r="377" spans="6:11" ht="15.75" customHeight="1" x14ac:dyDescent="0.2">
      <c r="F377" s="112"/>
      <c r="K377" s="29"/>
    </row>
    <row r="378" spans="6:11" ht="15.75" customHeight="1" x14ac:dyDescent="0.2">
      <c r="F378" s="112"/>
      <c r="K378" s="29"/>
    </row>
    <row r="379" spans="6:11" ht="15.75" customHeight="1" x14ac:dyDescent="0.2">
      <c r="F379" s="112"/>
      <c r="K379" s="29"/>
    </row>
    <row r="380" spans="6:11" ht="15.75" customHeight="1" x14ac:dyDescent="0.2">
      <c r="F380" s="112"/>
      <c r="K380" s="29"/>
    </row>
    <row r="381" spans="6:11" ht="15.75" customHeight="1" x14ac:dyDescent="0.2">
      <c r="F381" s="112"/>
      <c r="K381" s="29"/>
    </row>
    <row r="382" spans="6:11" ht="15.75" customHeight="1" x14ac:dyDescent="0.2">
      <c r="F382" s="112"/>
      <c r="K382" s="29"/>
    </row>
    <row r="383" spans="6:11" ht="15.75" customHeight="1" x14ac:dyDescent="0.2">
      <c r="F383" s="112"/>
      <c r="K383" s="29"/>
    </row>
    <row r="384" spans="6:11" ht="15.75" customHeight="1" x14ac:dyDescent="0.2">
      <c r="F384" s="112"/>
      <c r="K384" s="29"/>
    </row>
    <row r="385" spans="6:11" ht="15.75" customHeight="1" x14ac:dyDescent="0.2">
      <c r="F385" s="112"/>
      <c r="K385" s="29"/>
    </row>
    <row r="386" spans="6:11" ht="15.75" customHeight="1" x14ac:dyDescent="0.2">
      <c r="F386" s="112"/>
      <c r="K386" s="29"/>
    </row>
    <row r="387" spans="6:11" ht="15.75" customHeight="1" x14ac:dyDescent="0.2">
      <c r="F387" s="112"/>
      <c r="K387" s="29"/>
    </row>
    <row r="388" spans="6:11" ht="15.75" customHeight="1" x14ac:dyDescent="0.2">
      <c r="F388" s="112"/>
      <c r="K388" s="29"/>
    </row>
    <row r="389" spans="6:11" ht="15.75" customHeight="1" x14ac:dyDescent="0.2">
      <c r="F389" s="112"/>
      <c r="K389" s="29"/>
    </row>
    <row r="390" spans="6:11" ht="15.75" customHeight="1" x14ac:dyDescent="0.2">
      <c r="F390" s="112"/>
      <c r="K390" s="29"/>
    </row>
    <row r="391" spans="6:11" ht="15.75" customHeight="1" x14ac:dyDescent="0.2">
      <c r="F391" s="112"/>
      <c r="K391" s="29"/>
    </row>
    <row r="392" spans="6:11" ht="15.75" customHeight="1" x14ac:dyDescent="0.2">
      <c r="F392" s="112"/>
      <c r="K392" s="29"/>
    </row>
    <row r="393" spans="6:11" ht="15.75" customHeight="1" x14ac:dyDescent="0.2">
      <c r="F393" s="112"/>
      <c r="K393" s="29"/>
    </row>
    <row r="394" spans="6:11" ht="15.75" customHeight="1" x14ac:dyDescent="0.2">
      <c r="F394" s="112"/>
      <c r="K394" s="29"/>
    </row>
    <row r="395" spans="6:11" ht="15.75" customHeight="1" x14ac:dyDescent="0.2">
      <c r="F395" s="112"/>
      <c r="K395" s="29"/>
    </row>
    <row r="396" spans="6:11" ht="15.75" customHeight="1" x14ac:dyDescent="0.2">
      <c r="F396" s="112"/>
      <c r="K396" s="29"/>
    </row>
    <row r="397" spans="6:11" ht="15.75" customHeight="1" x14ac:dyDescent="0.2">
      <c r="F397" s="112"/>
      <c r="K397" s="29"/>
    </row>
    <row r="398" spans="6:11" ht="15.75" customHeight="1" x14ac:dyDescent="0.2">
      <c r="F398" s="112"/>
      <c r="K398" s="29"/>
    </row>
    <row r="399" spans="6:11" ht="15.75" customHeight="1" x14ac:dyDescent="0.2">
      <c r="F399" s="112"/>
      <c r="K399" s="29"/>
    </row>
    <row r="400" spans="6:11" ht="15.75" customHeight="1" x14ac:dyDescent="0.2">
      <c r="F400" s="112"/>
      <c r="K400" s="29"/>
    </row>
    <row r="401" spans="6:11" ht="15.75" customHeight="1" x14ac:dyDescent="0.2">
      <c r="F401" s="112"/>
      <c r="K401" s="29"/>
    </row>
    <row r="402" spans="6:11" ht="15.75" customHeight="1" x14ac:dyDescent="0.2">
      <c r="F402" s="112"/>
      <c r="K402" s="29"/>
    </row>
    <row r="403" spans="6:11" ht="15.75" customHeight="1" x14ac:dyDescent="0.2">
      <c r="F403" s="112"/>
      <c r="K403" s="29"/>
    </row>
    <row r="404" spans="6:11" ht="15.75" customHeight="1" x14ac:dyDescent="0.2">
      <c r="F404" s="112"/>
      <c r="K404" s="29"/>
    </row>
    <row r="405" spans="6:11" ht="15.75" customHeight="1" x14ac:dyDescent="0.2">
      <c r="F405" s="112"/>
      <c r="K405" s="29"/>
    </row>
    <row r="406" spans="6:11" ht="15.75" customHeight="1" x14ac:dyDescent="0.2">
      <c r="F406" s="112"/>
      <c r="K406" s="29"/>
    </row>
    <row r="407" spans="6:11" ht="15.75" customHeight="1" x14ac:dyDescent="0.2">
      <c r="F407" s="112"/>
      <c r="K407" s="29"/>
    </row>
    <row r="408" spans="6:11" ht="15.75" customHeight="1" x14ac:dyDescent="0.2">
      <c r="F408" s="112"/>
      <c r="K408" s="29"/>
    </row>
    <row r="409" spans="6:11" ht="15.75" customHeight="1" x14ac:dyDescent="0.2">
      <c r="F409" s="112"/>
      <c r="K409" s="29"/>
    </row>
    <row r="410" spans="6:11" ht="15.75" customHeight="1" x14ac:dyDescent="0.2">
      <c r="F410" s="112"/>
      <c r="K410" s="29"/>
    </row>
    <row r="411" spans="6:11" ht="15.75" customHeight="1" x14ac:dyDescent="0.2">
      <c r="F411" s="112"/>
      <c r="K411" s="29"/>
    </row>
    <row r="412" spans="6:11" ht="15.75" customHeight="1" x14ac:dyDescent="0.2">
      <c r="F412" s="112"/>
      <c r="K412" s="29"/>
    </row>
    <row r="413" spans="6:11" ht="15.75" customHeight="1" x14ac:dyDescent="0.2">
      <c r="F413" s="112"/>
      <c r="K413" s="29"/>
    </row>
    <row r="414" spans="6:11" ht="15.75" customHeight="1" x14ac:dyDescent="0.2">
      <c r="F414" s="112"/>
      <c r="K414" s="29"/>
    </row>
    <row r="415" spans="6:11" ht="15.75" customHeight="1" x14ac:dyDescent="0.2">
      <c r="F415" s="112"/>
      <c r="K415" s="29"/>
    </row>
    <row r="416" spans="6:11" ht="15.75" customHeight="1" x14ac:dyDescent="0.2">
      <c r="F416" s="112"/>
      <c r="K416" s="29"/>
    </row>
    <row r="417" spans="6:11" ht="15.75" customHeight="1" x14ac:dyDescent="0.2">
      <c r="F417" s="112"/>
      <c r="K417" s="29"/>
    </row>
    <row r="418" spans="6:11" ht="15.75" customHeight="1" x14ac:dyDescent="0.2">
      <c r="F418" s="112"/>
      <c r="K418" s="29"/>
    </row>
    <row r="419" spans="6:11" ht="15.75" customHeight="1" x14ac:dyDescent="0.2">
      <c r="F419" s="112"/>
      <c r="K419" s="29"/>
    </row>
    <row r="420" spans="6:11" ht="15.75" customHeight="1" x14ac:dyDescent="0.2">
      <c r="F420" s="112"/>
      <c r="K420" s="29"/>
    </row>
    <row r="421" spans="6:11" ht="15.75" customHeight="1" x14ac:dyDescent="0.2">
      <c r="F421" s="112"/>
      <c r="K421" s="29"/>
    </row>
    <row r="422" spans="6:11" ht="15.75" customHeight="1" x14ac:dyDescent="0.2">
      <c r="F422" s="112"/>
      <c r="K422" s="29"/>
    </row>
    <row r="423" spans="6:11" ht="15.75" customHeight="1" x14ac:dyDescent="0.2">
      <c r="F423" s="112"/>
      <c r="K423" s="29"/>
    </row>
    <row r="424" spans="6:11" ht="15.75" customHeight="1" x14ac:dyDescent="0.2">
      <c r="F424" s="112"/>
      <c r="K424" s="29"/>
    </row>
    <row r="425" spans="6:11" ht="15.75" customHeight="1" x14ac:dyDescent="0.2">
      <c r="F425" s="112"/>
      <c r="K425" s="29"/>
    </row>
    <row r="426" spans="6:11" ht="15.75" customHeight="1" x14ac:dyDescent="0.2">
      <c r="F426" s="112"/>
      <c r="K426" s="29"/>
    </row>
    <row r="427" spans="6:11" ht="15.75" customHeight="1" x14ac:dyDescent="0.2">
      <c r="F427" s="112"/>
      <c r="K427" s="29"/>
    </row>
    <row r="428" spans="6:11" ht="15.75" customHeight="1" x14ac:dyDescent="0.2">
      <c r="F428" s="112"/>
      <c r="K428" s="29"/>
    </row>
    <row r="429" spans="6:11" ht="15.75" customHeight="1" x14ac:dyDescent="0.2">
      <c r="F429" s="112"/>
      <c r="K429" s="29"/>
    </row>
    <row r="430" spans="6:11" ht="15.75" customHeight="1" x14ac:dyDescent="0.2">
      <c r="F430" s="112"/>
      <c r="K430" s="29"/>
    </row>
    <row r="431" spans="6:11" ht="15.75" customHeight="1" x14ac:dyDescent="0.2">
      <c r="F431" s="112"/>
      <c r="K431" s="29"/>
    </row>
    <row r="432" spans="6:11" ht="15.75" customHeight="1" x14ac:dyDescent="0.2">
      <c r="F432" s="112"/>
      <c r="K432" s="29"/>
    </row>
    <row r="433" spans="6:11" ht="15.75" customHeight="1" x14ac:dyDescent="0.2">
      <c r="F433" s="112"/>
      <c r="K433" s="29"/>
    </row>
    <row r="434" spans="6:11" ht="15.75" customHeight="1" x14ac:dyDescent="0.2">
      <c r="F434" s="112"/>
      <c r="K434" s="29"/>
    </row>
    <row r="435" spans="6:11" ht="15.75" customHeight="1" x14ac:dyDescent="0.2">
      <c r="F435" s="112"/>
      <c r="K435" s="29"/>
    </row>
    <row r="436" spans="6:11" ht="15.75" customHeight="1" x14ac:dyDescent="0.2">
      <c r="F436" s="112"/>
      <c r="K436" s="29"/>
    </row>
    <row r="437" spans="6:11" ht="15.75" customHeight="1" x14ac:dyDescent="0.2">
      <c r="F437" s="112"/>
      <c r="K437" s="29"/>
    </row>
    <row r="438" spans="6:11" ht="15.75" customHeight="1" x14ac:dyDescent="0.2">
      <c r="F438" s="112"/>
      <c r="K438" s="29"/>
    </row>
    <row r="439" spans="6:11" ht="15.75" customHeight="1" x14ac:dyDescent="0.2">
      <c r="F439" s="112"/>
      <c r="K439" s="29"/>
    </row>
    <row r="440" spans="6:11" ht="15.75" customHeight="1" x14ac:dyDescent="0.2">
      <c r="F440" s="112"/>
      <c r="K440" s="29"/>
    </row>
    <row r="441" spans="6:11" ht="15.75" customHeight="1" x14ac:dyDescent="0.2">
      <c r="F441" s="112"/>
      <c r="K441" s="29"/>
    </row>
    <row r="442" spans="6:11" ht="15.75" customHeight="1" x14ac:dyDescent="0.2">
      <c r="F442" s="112"/>
      <c r="K442" s="29"/>
    </row>
    <row r="443" spans="6:11" ht="15.75" customHeight="1" x14ac:dyDescent="0.2">
      <c r="F443" s="112"/>
      <c r="K443" s="29"/>
    </row>
    <row r="444" spans="6:11" ht="15.75" customHeight="1" x14ac:dyDescent="0.2">
      <c r="F444" s="112"/>
      <c r="K444" s="29"/>
    </row>
    <row r="445" spans="6:11" ht="15.75" customHeight="1" x14ac:dyDescent="0.2">
      <c r="F445" s="112"/>
      <c r="K445" s="29"/>
    </row>
    <row r="446" spans="6:11" ht="15.75" customHeight="1" x14ac:dyDescent="0.2">
      <c r="F446" s="112"/>
      <c r="K446" s="29"/>
    </row>
    <row r="447" spans="6:11" ht="15.75" customHeight="1" x14ac:dyDescent="0.2">
      <c r="F447" s="112"/>
      <c r="K447" s="29"/>
    </row>
    <row r="448" spans="6:11" ht="15.75" customHeight="1" x14ac:dyDescent="0.2">
      <c r="F448" s="112"/>
      <c r="K448" s="29"/>
    </row>
    <row r="449" spans="6:11" ht="15.75" customHeight="1" x14ac:dyDescent="0.2">
      <c r="F449" s="112"/>
      <c r="K449" s="29"/>
    </row>
    <row r="450" spans="6:11" ht="15.75" customHeight="1" x14ac:dyDescent="0.2">
      <c r="F450" s="112"/>
      <c r="K450" s="29"/>
    </row>
    <row r="451" spans="6:11" ht="15.75" customHeight="1" x14ac:dyDescent="0.2">
      <c r="F451" s="112"/>
      <c r="K451" s="29"/>
    </row>
    <row r="452" spans="6:11" ht="15.75" customHeight="1" x14ac:dyDescent="0.2">
      <c r="F452" s="112"/>
      <c r="K452" s="29"/>
    </row>
    <row r="453" spans="6:11" ht="15.75" customHeight="1" x14ac:dyDescent="0.2">
      <c r="F453" s="112"/>
      <c r="K453" s="29"/>
    </row>
    <row r="454" spans="6:11" ht="15.75" customHeight="1" x14ac:dyDescent="0.2">
      <c r="F454" s="112"/>
      <c r="K454" s="29"/>
    </row>
    <row r="455" spans="6:11" ht="15.75" customHeight="1" x14ac:dyDescent="0.2">
      <c r="F455" s="112"/>
      <c r="K455" s="29"/>
    </row>
    <row r="456" spans="6:11" ht="15.75" customHeight="1" x14ac:dyDescent="0.2">
      <c r="F456" s="112"/>
      <c r="K456" s="29"/>
    </row>
    <row r="457" spans="6:11" ht="15.75" customHeight="1" x14ac:dyDescent="0.2">
      <c r="F457" s="112"/>
      <c r="K457" s="29"/>
    </row>
    <row r="458" spans="6:11" ht="15.75" customHeight="1" x14ac:dyDescent="0.2">
      <c r="F458" s="112"/>
      <c r="K458" s="29"/>
    </row>
    <row r="459" spans="6:11" ht="15.75" customHeight="1" x14ac:dyDescent="0.2">
      <c r="F459" s="112"/>
      <c r="K459" s="29"/>
    </row>
    <row r="460" spans="6:11" ht="15.75" customHeight="1" x14ac:dyDescent="0.2">
      <c r="F460" s="112"/>
      <c r="K460" s="29"/>
    </row>
    <row r="461" spans="6:11" ht="15.75" customHeight="1" x14ac:dyDescent="0.2">
      <c r="F461" s="112"/>
      <c r="K461" s="29"/>
    </row>
    <row r="462" spans="6:11" ht="15.75" customHeight="1" x14ac:dyDescent="0.2">
      <c r="F462" s="112"/>
      <c r="K462" s="29"/>
    </row>
    <row r="463" spans="6:11" ht="15.75" customHeight="1" x14ac:dyDescent="0.2">
      <c r="F463" s="112"/>
      <c r="K463" s="29"/>
    </row>
    <row r="464" spans="6:11" ht="15.75" customHeight="1" x14ac:dyDescent="0.2">
      <c r="F464" s="112"/>
      <c r="K464" s="29"/>
    </row>
    <row r="465" spans="6:11" ht="15.75" customHeight="1" x14ac:dyDescent="0.2">
      <c r="F465" s="112"/>
      <c r="K465" s="29"/>
    </row>
    <row r="466" spans="6:11" ht="15.75" customHeight="1" x14ac:dyDescent="0.2">
      <c r="F466" s="112"/>
      <c r="K466" s="29"/>
    </row>
    <row r="467" spans="6:11" ht="15.75" customHeight="1" x14ac:dyDescent="0.2">
      <c r="F467" s="112"/>
      <c r="K467" s="29"/>
    </row>
    <row r="468" spans="6:11" ht="15.75" customHeight="1" x14ac:dyDescent="0.2">
      <c r="F468" s="112"/>
      <c r="K468" s="29"/>
    </row>
    <row r="469" spans="6:11" ht="15.75" customHeight="1" x14ac:dyDescent="0.2">
      <c r="F469" s="112"/>
      <c r="K469" s="29"/>
    </row>
    <row r="470" spans="6:11" ht="15.75" customHeight="1" x14ac:dyDescent="0.2">
      <c r="F470" s="112"/>
      <c r="K470" s="29"/>
    </row>
    <row r="471" spans="6:11" ht="15.75" customHeight="1" x14ac:dyDescent="0.2">
      <c r="F471" s="112"/>
      <c r="K471" s="29"/>
    </row>
    <row r="472" spans="6:11" ht="15.75" customHeight="1" x14ac:dyDescent="0.2">
      <c r="F472" s="112"/>
      <c r="K472" s="29"/>
    </row>
    <row r="473" spans="6:11" ht="15.75" customHeight="1" x14ac:dyDescent="0.2">
      <c r="F473" s="112"/>
      <c r="K473" s="29"/>
    </row>
    <row r="474" spans="6:11" ht="15.75" customHeight="1" x14ac:dyDescent="0.2">
      <c r="F474" s="112"/>
      <c r="K474" s="29"/>
    </row>
    <row r="475" spans="6:11" ht="15.75" customHeight="1" x14ac:dyDescent="0.2">
      <c r="F475" s="112"/>
      <c r="K475" s="29"/>
    </row>
    <row r="476" spans="6:11" ht="15.75" customHeight="1" x14ac:dyDescent="0.2">
      <c r="F476" s="112"/>
      <c r="K476" s="29"/>
    </row>
    <row r="477" spans="6:11" ht="15.75" customHeight="1" x14ac:dyDescent="0.2">
      <c r="F477" s="112"/>
      <c r="K477" s="29"/>
    </row>
    <row r="478" spans="6:11" ht="15.75" customHeight="1" x14ac:dyDescent="0.2">
      <c r="F478" s="112"/>
      <c r="K478" s="29"/>
    </row>
    <row r="479" spans="6:11" ht="15.75" customHeight="1" x14ac:dyDescent="0.2">
      <c r="F479" s="112"/>
      <c r="K479" s="29"/>
    </row>
    <row r="480" spans="6:11" ht="15.75" customHeight="1" x14ac:dyDescent="0.2">
      <c r="F480" s="112"/>
      <c r="K480" s="29"/>
    </row>
    <row r="481" spans="6:11" ht="15.75" customHeight="1" x14ac:dyDescent="0.2">
      <c r="F481" s="112"/>
      <c r="K481" s="29"/>
    </row>
    <row r="482" spans="6:11" ht="15.75" customHeight="1" x14ac:dyDescent="0.2">
      <c r="F482" s="112"/>
      <c r="K482" s="29"/>
    </row>
    <row r="483" spans="6:11" ht="15.75" customHeight="1" x14ac:dyDescent="0.2">
      <c r="F483" s="112"/>
      <c r="K483" s="29"/>
    </row>
    <row r="484" spans="6:11" ht="15.75" customHeight="1" x14ac:dyDescent="0.2">
      <c r="F484" s="112"/>
      <c r="K484" s="29"/>
    </row>
    <row r="485" spans="6:11" ht="15.75" customHeight="1" x14ac:dyDescent="0.2">
      <c r="F485" s="112"/>
      <c r="K485" s="29"/>
    </row>
    <row r="486" spans="6:11" ht="15.75" customHeight="1" x14ac:dyDescent="0.2">
      <c r="F486" s="112"/>
      <c r="K486" s="29"/>
    </row>
    <row r="487" spans="6:11" ht="15.75" customHeight="1" x14ac:dyDescent="0.2">
      <c r="F487" s="112"/>
      <c r="K487" s="29"/>
    </row>
    <row r="488" spans="6:11" ht="15.75" customHeight="1" x14ac:dyDescent="0.2">
      <c r="F488" s="112"/>
      <c r="K488" s="29"/>
    </row>
    <row r="489" spans="6:11" ht="15.75" customHeight="1" x14ac:dyDescent="0.2">
      <c r="F489" s="112"/>
      <c r="K489" s="29"/>
    </row>
    <row r="490" spans="6:11" ht="15.75" customHeight="1" x14ac:dyDescent="0.2">
      <c r="F490" s="112"/>
      <c r="K490" s="29"/>
    </row>
    <row r="491" spans="6:11" ht="15.75" customHeight="1" x14ac:dyDescent="0.2">
      <c r="F491" s="112"/>
      <c r="K491" s="29"/>
    </row>
    <row r="492" spans="6:11" ht="15.75" customHeight="1" x14ac:dyDescent="0.2">
      <c r="F492" s="112"/>
      <c r="K492" s="29"/>
    </row>
    <row r="493" spans="6:11" ht="15.75" customHeight="1" x14ac:dyDescent="0.2">
      <c r="F493" s="112"/>
      <c r="K493" s="29"/>
    </row>
    <row r="494" spans="6:11" ht="15.75" customHeight="1" x14ac:dyDescent="0.2">
      <c r="F494" s="112"/>
      <c r="K494" s="29"/>
    </row>
    <row r="495" spans="6:11" ht="15.75" customHeight="1" x14ac:dyDescent="0.2">
      <c r="F495" s="112"/>
      <c r="K495" s="29"/>
    </row>
    <row r="496" spans="6:11" ht="15.75" customHeight="1" x14ac:dyDescent="0.2">
      <c r="F496" s="112"/>
      <c r="K496" s="29"/>
    </row>
    <row r="497" spans="6:11" ht="15.75" customHeight="1" x14ac:dyDescent="0.2">
      <c r="F497" s="112"/>
      <c r="K497" s="29"/>
    </row>
    <row r="498" spans="6:11" ht="15.75" customHeight="1" x14ac:dyDescent="0.2">
      <c r="F498" s="112"/>
      <c r="K498" s="29"/>
    </row>
    <row r="499" spans="6:11" ht="15.75" customHeight="1" x14ac:dyDescent="0.2">
      <c r="F499" s="112"/>
      <c r="K499" s="29"/>
    </row>
    <row r="500" spans="6:11" ht="15.75" customHeight="1" x14ac:dyDescent="0.2">
      <c r="F500" s="112"/>
      <c r="K500" s="29"/>
    </row>
    <row r="501" spans="6:11" ht="15.75" customHeight="1" x14ac:dyDescent="0.2">
      <c r="F501" s="112"/>
      <c r="K501" s="29"/>
    </row>
    <row r="502" spans="6:11" ht="15.75" customHeight="1" x14ac:dyDescent="0.2">
      <c r="F502" s="112"/>
      <c r="K502" s="29"/>
    </row>
    <row r="503" spans="6:11" ht="15.75" customHeight="1" x14ac:dyDescent="0.2">
      <c r="F503" s="112"/>
      <c r="K503" s="29"/>
    </row>
    <row r="504" spans="6:11" ht="15.75" customHeight="1" x14ac:dyDescent="0.2">
      <c r="F504" s="112"/>
      <c r="K504" s="29"/>
    </row>
    <row r="505" spans="6:11" ht="15.75" customHeight="1" x14ac:dyDescent="0.2">
      <c r="F505" s="112"/>
      <c r="K505" s="29"/>
    </row>
    <row r="506" spans="6:11" ht="15.75" customHeight="1" x14ac:dyDescent="0.2">
      <c r="F506" s="112"/>
      <c r="K506" s="29"/>
    </row>
    <row r="507" spans="6:11" ht="15.75" customHeight="1" x14ac:dyDescent="0.2">
      <c r="F507" s="112"/>
      <c r="K507" s="29"/>
    </row>
    <row r="508" spans="6:11" ht="15.75" customHeight="1" x14ac:dyDescent="0.2">
      <c r="F508" s="112"/>
      <c r="K508" s="29"/>
    </row>
    <row r="509" spans="6:11" ht="15.75" customHeight="1" x14ac:dyDescent="0.2">
      <c r="F509" s="112"/>
      <c r="K509" s="29"/>
    </row>
    <row r="510" spans="6:11" ht="15.75" customHeight="1" x14ac:dyDescent="0.2">
      <c r="F510" s="112"/>
      <c r="K510" s="29"/>
    </row>
    <row r="511" spans="6:11" ht="15.75" customHeight="1" x14ac:dyDescent="0.2">
      <c r="F511" s="112"/>
      <c r="K511" s="29"/>
    </row>
    <row r="512" spans="6:11" ht="15.75" customHeight="1" x14ac:dyDescent="0.2">
      <c r="F512" s="112"/>
      <c r="K512" s="29"/>
    </row>
    <row r="513" spans="6:11" ht="15.75" customHeight="1" x14ac:dyDescent="0.2">
      <c r="F513" s="112"/>
      <c r="K513" s="29"/>
    </row>
    <row r="514" spans="6:11" ht="15.75" customHeight="1" x14ac:dyDescent="0.2">
      <c r="F514" s="112"/>
      <c r="K514" s="29"/>
    </row>
    <row r="515" spans="6:11" ht="15.75" customHeight="1" x14ac:dyDescent="0.2">
      <c r="F515" s="112"/>
      <c r="K515" s="29"/>
    </row>
    <row r="516" spans="6:11" ht="15.75" customHeight="1" x14ac:dyDescent="0.2">
      <c r="F516" s="112"/>
      <c r="K516" s="29"/>
    </row>
    <row r="517" spans="6:11" ht="15.75" customHeight="1" x14ac:dyDescent="0.2">
      <c r="F517" s="112"/>
      <c r="K517" s="29"/>
    </row>
    <row r="518" spans="6:11" ht="15.75" customHeight="1" x14ac:dyDescent="0.2">
      <c r="F518" s="112"/>
      <c r="K518" s="29"/>
    </row>
    <row r="519" spans="6:11" ht="15.75" customHeight="1" x14ac:dyDescent="0.2">
      <c r="F519" s="112"/>
      <c r="K519" s="29"/>
    </row>
    <row r="520" spans="6:11" ht="15.75" customHeight="1" x14ac:dyDescent="0.2">
      <c r="F520" s="112"/>
      <c r="K520" s="29"/>
    </row>
    <row r="521" spans="6:11" ht="15.75" customHeight="1" x14ac:dyDescent="0.2">
      <c r="F521" s="112"/>
      <c r="K521" s="29"/>
    </row>
    <row r="522" spans="6:11" ht="15.75" customHeight="1" x14ac:dyDescent="0.2">
      <c r="F522" s="112"/>
      <c r="K522" s="29"/>
    </row>
    <row r="523" spans="6:11" ht="15.75" customHeight="1" x14ac:dyDescent="0.2">
      <c r="F523" s="112"/>
      <c r="K523" s="29"/>
    </row>
    <row r="524" spans="6:11" ht="15.75" customHeight="1" x14ac:dyDescent="0.2">
      <c r="F524" s="112"/>
      <c r="K524" s="29"/>
    </row>
    <row r="525" spans="6:11" ht="15.75" customHeight="1" x14ac:dyDescent="0.2">
      <c r="F525" s="112"/>
      <c r="K525" s="29"/>
    </row>
    <row r="526" spans="6:11" ht="15.75" customHeight="1" x14ac:dyDescent="0.2">
      <c r="F526" s="112"/>
      <c r="K526" s="29"/>
    </row>
    <row r="527" spans="6:11" ht="15.75" customHeight="1" x14ac:dyDescent="0.2">
      <c r="F527" s="112"/>
      <c r="K527" s="29"/>
    </row>
    <row r="528" spans="6:11" ht="15.75" customHeight="1" x14ac:dyDescent="0.2">
      <c r="F528" s="112"/>
      <c r="K528" s="29"/>
    </row>
    <row r="529" spans="6:11" ht="15.75" customHeight="1" x14ac:dyDescent="0.2">
      <c r="F529" s="112"/>
      <c r="K529" s="29"/>
    </row>
    <row r="530" spans="6:11" ht="15.75" customHeight="1" x14ac:dyDescent="0.2">
      <c r="F530" s="112"/>
      <c r="K530" s="29"/>
    </row>
    <row r="531" spans="6:11" ht="15.75" customHeight="1" x14ac:dyDescent="0.2">
      <c r="F531" s="112"/>
      <c r="K531" s="29"/>
    </row>
    <row r="532" spans="6:11" ht="15.75" customHeight="1" x14ac:dyDescent="0.2">
      <c r="F532" s="112"/>
      <c r="K532" s="29"/>
    </row>
    <row r="533" spans="6:11" ht="15.75" customHeight="1" x14ac:dyDescent="0.2">
      <c r="F533" s="112"/>
      <c r="K533" s="29"/>
    </row>
    <row r="534" spans="6:11" ht="15.75" customHeight="1" x14ac:dyDescent="0.2">
      <c r="F534" s="112"/>
      <c r="K534" s="29"/>
    </row>
    <row r="535" spans="6:11" ht="15.75" customHeight="1" x14ac:dyDescent="0.2">
      <c r="F535" s="112"/>
      <c r="K535" s="29"/>
    </row>
    <row r="536" spans="6:11" ht="15.75" customHeight="1" x14ac:dyDescent="0.2">
      <c r="F536" s="112"/>
      <c r="K536" s="29"/>
    </row>
    <row r="537" spans="6:11" ht="15.75" customHeight="1" x14ac:dyDescent="0.2">
      <c r="F537" s="112"/>
      <c r="K537" s="29"/>
    </row>
    <row r="538" spans="6:11" ht="15.75" customHeight="1" x14ac:dyDescent="0.2">
      <c r="F538" s="112"/>
      <c r="K538" s="29"/>
    </row>
    <row r="539" spans="6:11" ht="15.75" customHeight="1" x14ac:dyDescent="0.2">
      <c r="F539" s="112"/>
      <c r="K539" s="29"/>
    </row>
    <row r="540" spans="6:11" ht="15.75" customHeight="1" x14ac:dyDescent="0.2">
      <c r="F540" s="112"/>
      <c r="K540" s="29"/>
    </row>
    <row r="541" spans="6:11" ht="15.75" customHeight="1" x14ac:dyDescent="0.2">
      <c r="F541" s="112"/>
      <c r="K541" s="29"/>
    </row>
    <row r="542" spans="6:11" ht="15.75" customHeight="1" x14ac:dyDescent="0.2">
      <c r="F542" s="112"/>
      <c r="K542" s="29"/>
    </row>
    <row r="543" spans="6:11" ht="15.75" customHeight="1" x14ac:dyDescent="0.2">
      <c r="F543" s="112"/>
      <c r="K543" s="29"/>
    </row>
    <row r="544" spans="6:11" ht="15.75" customHeight="1" x14ac:dyDescent="0.2">
      <c r="F544" s="112"/>
      <c r="K544" s="29"/>
    </row>
    <row r="545" spans="6:11" ht="15.75" customHeight="1" x14ac:dyDescent="0.2">
      <c r="F545" s="112"/>
      <c r="K545" s="29"/>
    </row>
    <row r="546" spans="6:11" ht="15.75" customHeight="1" x14ac:dyDescent="0.2">
      <c r="F546" s="112"/>
      <c r="K546" s="29"/>
    </row>
    <row r="547" spans="6:11" ht="15.75" customHeight="1" x14ac:dyDescent="0.2">
      <c r="F547" s="112"/>
      <c r="K547" s="29"/>
    </row>
    <row r="548" spans="6:11" ht="15.75" customHeight="1" x14ac:dyDescent="0.2">
      <c r="F548" s="112"/>
      <c r="K548" s="29"/>
    </row>
    <row r="549" spans="6:11" ht="15.75" customHeight="1" x14ac:dyDescent="0.2">
      <c r="F549" s="112"/>
      <c r="K549" s="29"/>
    </row>
    <row r="550" spans="6:11" ht="15.75" customHeight="1" x14ac:dyDescent="0.2">
      <c r="F550" s="112"/>
      <c r="K550" s="29"/>
    </row>
    <row r="551" spans="6:11" ht="15.75" customHeight="1" x14ac:dyDescent="0.2">
      <c r="F551" s="112"/>
      <c r="K551" s="29"/>
    </row>
    <row r="552" spans="6:11" ht="15.75" customHeight="1" x14ac:dyDescent="0.2">
      <c r="F552" s="112"/>
      <c r="K552" s="29"/>
    </row>
    <row r="553" spans="6:11" ht="15.75" customHeight="1" x14ac:dyDescent="0.2">
      <c r="F553" s="112"/>
      <c r="K553" s="29"/>
    </row>
    <row r="554" spans="6:11" ht="15.75" customHeight="1" x14ac:dyDescent="0.2">
      <c r="F554" s="112"/>
      <c r="K554" s="29"/>
    </row>
    <row r="555" spans="6:11" ht="15.75" customHeight="1" x14ac:dyDescent="0.2">
      <c r="F555" s="112"/>
      <c r="K555" s="29"/>
    </row>
    <row r="556" spans="6:11" ht="15.75" customHeight="1" x14ac:dyDescent="0.2">
      <c r="F556" s="112"/>
      <c r="K556" s="29"/>
    </row>
    <row r="557" spans="6:11" ht="15.75" customHeight="1" x14ac:dyDescent="0.2">
      <c r="F557" s="112"/>
      <c r="K557" s="29"/>
    </row>
    <row r="558" spans="6:11" ht="15.75" customHeight="1" x14ac:dyDescent="0.2">
      <c r="F558" s="112"/>
      <c r="K558" s="29"/>
    </row>
    <row r="559" spans="6:11" ht="15.75" customHeight="1" x14ac:dyDescent="0.2">
      <c r="F559" s="112"/>
      <c r="K559" s="29"/>
    </row>
    <row r="560" spans="6:11" ht="15.75" customHeight="1" x14ac:dyDescent="0.2">
      <c r="F560" s="112"/>
      <c r="K560" s="29"/>
    </row>
    <row r="561" spans="6:11" ht="15.75" customHeight="1" x14ac:dyDescent="0.2">
      <c r="F561" s="112"/>
      <c r="K561" s="29"/>
    </row>
    <row r="562" spans="6:11" ht="15.75" customHeight="1" x14ac:dyDescent="0.2">
      <c r="F562" s="112"/>
      <c r="K562" s="29"/>
    </row>
    <row r="563" spans="6:11" ht="15.75" customHeight="1" x14ac:dyDescent="0.2">
      <c r="F563" s="112"/>
      <c r="K563" s="29"/>
    </row>
    <row r="564" spans="6:11" ht="15.75" customHeight="1" x14ac:dyDescent="0.2">
      <c r="F564" s="112"/>
      <c r="K564" s="29"/>
    </row>
    <row r="565" spans="6:11" ht="15.75" customHeight="1" x14ac:dyDescent="0.2">
      <c r="F565" s="112"/>
      <c r="K565" s="29"/>
    </row>
    <row r="566" spans="6:11" ht="15.75" customHeight="1" x14ac:dyDescent="0.2">
      <c r="F566" s="112"/>
      <c r="K566" s="29"/>
    </row>
    <row r="567" spans="6:11" ht="15.75" customHeight="1" x14ac:dyDescent="0.2">
      <c r="F567" s="112"/>
      <c r="K567" s="29"/>
    </row>
    <row r="568" spans="6:11" ht="15.75" customHeight="1" x14ac:dyDescent="0.2">
      <c r="F568" s="112"/>
      <c r="K568" s="29"/>
    </row>
    <row r="569" spans="6:11" ht="15.75" customHeight="1" x14ac:dyDescent="0.2">
      <c r="F569" s="112"/>
      <c r="K569" s="29"/>
    </row>
    <row r="570" spans="6:11" ht="15.75" customHeight="1" x14ac:dyDescent="0.2">
      <c r="F570" s="112"/>
      <c r="K570" s="29"/>
    </row>
    <row r="571" spans="6:11" ht="15.75" customHeight="1" x14ac:dyDescent="0.2">
      <c r="F571" s="112"/>
      <c r="K571" s="29"/>
    </row>
    <row r="572" spans="6:11" ht="15.75" customHeight="1" x14ac:dyDescent="0.2">
      <c r="F572" s="112"/>
      <c r="K572" s="29"/>
    </row>
    <row r="573" spans="6:11" ht="15.75" customHeight="1" x14ac:dyDescent="0.2">
      <c r="F573" s="112"/>
      <c r="K573" s="29"/>
    </row>
    <row r="574" spans="6:11" ht="15.75" customHeight="1" x14ac:dyDescent="0.2">
      <c r="F574" s="112"/>
      <c r="K574" s="29"/>
    </row>
    <row r="575" spans="6:11" ht="15.75" customHeight="1" x14ac:dyDescent="0.2">
      <c r="F575" s="112"/>
      <c r="K575" s="29"/>
    </row>
    <row r="576" spans="6:11" ht="15.75" customHeight="1" x14ac:dyDescent="0.2">
      <c r="F576" s="112"/>
      <c r="K576" s="29"/>
    </row>
    <row r="577" spans="6:11" ht="15.75" customHeight="1" x14ac:dyDescent="0.2">
      <c r="F577" s="112"/>
      <c r="K577" s="29"/>
    </row>
    <row r="578" spans="6:11" ht="15.75" customHeight="1" x14ac:dyDescent="0.2">
      <c r="F578" s="112"/>
      <c r="K578" s="29"/>
    </row>
    <row r="579" spans="6:11" ht="15.75" customHeight="1" x14ac:dyDescent="0.2">
      <c r="F579" s="112"/>
      <c r="K579" s="29"/>
    </row>
    <row r="580" spans="6:11" ht="15.75" customHeight="1" x14ac:dyDescent="0.2">
      <c r="F580" s="112"/>
      <c r="K580" s="29"/>
    </row>
    <row r="581" spans="6:11" ht="15.75" customHeight="1" x14ac:dyDescent="0.2">
      <c r="F581" s="112"/>
      <c r="K581" s="29"/>
    </row>
    <row r="582" spans="6:11" ht="15.75" customHeight="1" x14ac:dyDescent="0.2">
      <c r="F582" s="112"/>
      <c r="K582" s="29"/>
    </row>
    <row r="583" spans="6:11" ht="15.75" customHeight="1" x14ac:dyDescent="0.2">
      <c r="F583" s="112"/>
      <c r="K583" s="29"/>
    </row>
    <row r="584" spans="6:11" ht="15.75" customHeight="1" x14ac:dyDescent="0.2">
      <c r="F584" s="112"/>
      <c r="K584" s="29"/>
    </row>
    <row r="585" spans="6:11" ht="15.75" customHeight="1" x14ac:dyDescent="0.2">
      <c r="F585" s="112"/>
      <c r="K585" s="29"/>
    </row>
    <row r="586" spans="6:11" ht="15.75" customHeight="1" x14ac:dyDescent="0.2">
      <c r="F586" s="112"/>
      <c r="K586" s="29"/>
    </row>
    <row r="587" spans="6:11" ht="15.75" customHeight="1" x14ac:dyDescent="0.2">
      <c r="F587" s="112"/>
      <c r="K587" s="29"/>
    </row>
    <row r="588" spans="6:11" ht="15.75" customHeight="1" x14ac:dyDescent="0.2">
      <c r="F588" s="112"/>
      <c r="K588" s="29"/>
    </row>
    <row r="589" spans="6:11" ht="15.75" customHeight="1" x14ac:dyDescent="0.2">
      <c r="F589" s="112"/>
      <c r="K589" s="29"/>
    </row>
    <row r="590" spans="6:11" ht="15.75" customHeight="1" x14ac:dyDescent="0.2">
      <c r="F590" s="112"/>
      <c r="K590" s="29"/>
    </row>
    <row r="591" spans="6:11" ht="15.75" customHeight="1" x14ac:dyDescent="0.2">
      <c r="F591" s="112"/>
      <c r="K591" s="29"/>
    </row>
    <row r="592" spans="6:11" ht="15.75" customHeight="1" x14ac:dyDescent="0.2">
      <c r="F592" s="112"/>
      <c r="K592" s="29"/>
    </row>
    <row r="593" spans="6:11" ht="15.75" customHeight="1" x14ac:dyDescent="0.2">
      <c r="F593" s="112"/>
      <c r="K593" s="29"/>
    </row>
    <row r="594" spans="6:11" ht="15.75" customHeight="1" x14ac:dyDescent="0.2">
      <c r="F594" s="112"/>
      <c r="K594" s="29"/>
    </row>
    <row r="595" spans="6:11" ht="15.75" customHeight="1" x14ac:dyDescent="0.2">
      <c r="F595" s="112"/>
      <c r="K595" s="29"/>
    </row>
    <row r="596" spans="6:11" ht="15.75" customHeight="1" x14ac:dyDescent="0.2">
      <c r="F596" s="112"/>
      <c r="K596" s="29"/>
    </row>
    <row r="597" spans="6:11" ht="15.75" customHeight="1" x14ac:dyDescent="0.2">
      <c r="F597" s="112"/>
      <c r="K597" s="29"/>
    </row>
    <row r="598" spans="6:11" ht="15.75" customHeight="1" x14ac:dyDescent="0.2">
      <c r="F598" s="112"/>
      <c r="K598" s="29"/>
    </row>
    <row r="599" spans="6:11" ht="15.75" customHeight="1" x14ac:dyDescent="0.2">
      <c r="F599" s="112"/>
      <c r="K599" s="29"/>
    </row>
    <row r="600" spans="6:11" ht="15.75" customHeight="1" x14ac:dyDescent="0.2">
      <c r="F600" s="112"/>
      <c r="K600" s="29"/>
    </row>
    <row r="601" spans="6:11" ht="15.75" customHeight="1" x14ac:dyDescent="0.2">
      <c r="F601" s="112"/>
      <c r="K601" s="29"/>
    </row>
    <row r="602" spans="6:11" ht="15.75" customHeight="1" x14ac:dyDescent="0.2">
      <c r="F602" s="112"/>
      <c r="K602" s="29"/>
    </row>
    <row r="603" spans="6:11" ht="15.75" customHeight="1" x14ac:dyDescent="0.2">
      <c r="F603" s="112"/>
      <c r="K603" s="29"/>
    </row>
    <row r="604" spans="6:11" ht="15.75" customHeight="1" x14ac:dyDescent="0.2">
      <c r="F604" s="112"/>
      <c r="K604" s="29"/>
    </row>
    <row r="605" spans="6:11" ht="15.75" customHeight="1" x14ac:dyDescent="0.2">
      <c r="F605" s="112"/>
      <c r="K605" s="29"/>
    </row>
    <row r="606" spans="6:11" ht="15.75" customHeight="1" x14ac:dyDescent="0.2">
      <c r="F606" s="112"/>
      <c r="K606" s="29"/>
    </row>
    <row r="607" spans="6:11" ht="15.75" customHeight="1" x14ac:dyDescent="0.2">
      <c r="F607" s="112"/>
      <c r="K607" s="29"/>
    </row>
    <row r="608" spans="6:11" ht="15.75" customHeight="1" x14ac:dyDescent="0.2">
      <c r="F608" s="112"/>
      <c r="K608" s="29"/>
    </row>
    <row r="609" spans="6:11" ht="15.75" customHeight="1" x14ac:dyDescent="0.2">
      <c r="F609" s="112"/>
      <c r="K609" s="29"/>
    </row>
    <row r="610" spans="6:11" ht="15.75" customHeight="1" x14ac:dyDescent="0.2">
      <c r="F610" s="112"/>
      <c r="K610" s="29"/>
    </row>
    <row r="611" spans="6:11" ht="15.75" customHeight="1" x14ac:dyDescent="0.2">
      <c r="F611" s="112"/>
      <c r="K611" s="29"/>
    </row>
    <row r="612" spans="6:11" ht="15.75" customHeight="1" x14ac:dyDescent="0.2">
      <c r="F612" s="112"/>
      <c r="K612" s="29"/>
    </row>
    <row r="613" spans="6:11" ht="15.75" customHeight="1" x14ac:dyDescent="0.2">
      <c r="F613" s="112"/>
      <c r="K613" s="29"/>
    </row>
    <row r="614" spans="6:11" ht="15.75" customHeight="1" x14ac:dyDescent="0.2">
      <c r="F614" s="112"/>
      <c r="K614" s="29"/>
    </row>
    <row r="615" spans="6:11" ht="15.75" customHeight="1" x14ac:dyDescent="0.2">
      <c r="F615" s="112"/>
      <c r="K615" s="29"/>
    </row>
    <row r="616" spans="6:11" ht="15.75" customHeight="1" x14ac:dyDescent="0.2">
      <c r="F616" s="112"/>
      <c r="K616" s="29"/>
    </row>
    <row r="617" spans="6:11" ht="15.75" customHeight="1" x14ac:dyDescent="0.2">
      <c r="F617" s="112"/>
      <c r="K617" s="29"/>
    </row>
    <row r="618" spans="6:11" ht="15.75" customHeight="1" x14ac:dyDescent="0.2">
      <c r="F618" s="112"/>
      <c r="K618" s="29"/>
    </row>
    <row r="619" spans="6:11" ht="15.75" customHeight="1" x14ac:dyDescent="0.2">
      <c r="F619" s="112"/>
      <c r="K619" s="29"/>
    </row>
    <row r="620" spans="6:11" ht="15.75" customHeight="1" x14ac:dyDescent="0.2">
      <c r="F620" s="112"/>
      <c r="K620" s="29"/>
    </row>
    <row r="621" spans="6:11" ht="15.75" customHeight="1" x14ac:dyDescent="0.2">
      <c r="F621" s="112"/>
      <c r="K621" s="29"/>
    </row>
    <row r="622" spans="6:11" ht="15.75" customHeight="1" x14ac:dyDescent="0.2">
      <c r="F622" s="112"/>
      <c r="K622" s="29"/>
    </row>
    <row r="623" spans="6:11" ht="15.75" customHeight="1" x14ac:dyDescent="0.2">
      <c r="F623" s="112"/>
      <c r="K623" s="29"/>
    </row>
    <row r="624" spans="6:11" ht="15.75" customHeight="1" x14ac:dyDescent="0.2">
      <c r="F624" s="112"/>
      <c r="K624" s="29"/>
    </row>
    <row r="625" spans="6:11" ht="15.75" customHeight="1" x14ac:dyDescent="0.2">
      <c r="F625" s="112"/>
      <c r="K625" s="29"/>
    </row>
    <row r="626" spans="6:11" ht="15.75" customHeight="1" x14ac:dyDescent="0.2">
      <c r="F626" s="112"/>
      <c r="K626" s="29"/>
    </row>
    <row r="627" spans="6:11" ht="15.75" customHeight="1" x14ac:dyDescent="0.2">
      <c r="F627" s="112"/>
      <c r="K627" s="29"/>
    </row>
    <row r="628" spans="6:11" ht="15.75" customHeight="1" x14ac:dyDescent="0.2">
      <c r="F628" s="112"/>
      <c r="K628" s="29"/>
    </row>
    <row r="629" spans="6:11" ht="15.75" customHeight="1" x14ac:dyDescent="0.2">
      <c r="F629" s="112"/>
      <c r="K629" s="29"/>
    </row>
    <row r="630" spans="6:11" ht="15.75" customHeight="1" x14ac:dyDescent="0.2">
      <c r="F630" s="112"/>
      <c r="K630" s="29"/>
    </row>
    <row r="631" spans="6:11" ht="15.75" customHeight="1" x14ac:dyDescent="0.2">
      <c r="F631" s="112"/>
      <c r="K631" s="29"/>
    </row>
    <row r="632" spans="6:11" ht="15.75" customHeight="1" x14ac:dyDescent="0.2">
      <c r="F632" s="112"/>
      <c r="K632" s="29"/>
    </row>
    <row r="633" spans="6:11" ht="15.75" customHeight="1" x14ac:dyDescent="0.2">
      <c r="F633" s="112"/>
      <c r="K633" s="29"/>
    </row>
    <row r="634" spans="6:11" ht="15.75" customHeight="1" x14ac:dyDescent="0.2">
      <c r="F634" s="112"/>
      <c r="K634" s="29"/>
    </row>
    <row r="635" spans="6:11" ht="15.75" customHeight="1" x14ac:dyDescent="0.2">
      <c r="F635" s="112"/>
      <c r="K635" s="29"/>
    </row>
    <row r="636" spans="6:11" ht="15.75" customHeight="1" x14ac:dyDescent="0.2">
      <c r="F636" s="112"/>
      <c r="K636" s="29"/>
    </row>
    <row r="637" spans="6:11" ht="15.75" customHeight="1" x14ac:dyDescent="0.2">
      <c r="F637" s="112"/>
      <c r="K637" s="29"/>
    </row>
    <row r="638" spans="6:11" ht="15.75" customHeight="1" x14ac:dyDescent="0.2">
      <c r="F638" s="112"/>
      <c r="K638" s="29"/>
    </row>
    <row r="639" spans="6:11" ht="15.75" customHeight="1" x14ac:dyDescent="0.2">
      <c r="F639" s="112"/>
      <c r="K639" s="29"/>
    </row>
    <row r="640" spans="6:11" ht="15.75" customHeight="1" x14ac:dyDescent="0.2">
      <c r="F640" s="112"/>
      <c r="K640" s="29"/>
    </row>
    <row r="641" spans="6:11" ht="15.75" customHeight="1" x14ac:dyDescent="0.2">
      <c r="F641" s="112"/>
      <c r="K641" s="29"/>
    </row>
    <row r="642" spans="6:11" ht="15.75" customHeight="1" x14ac:dyDescent="0.2">
      <c r="F642" s="112"/>
      <c r="K642" s="29"/>
    </row>
    <row r="643" spans="6:11" ht="15.75" customHeight="1" x14ac:dyDescent="0.2">
      <c r="F643" s="112"/>
      <c r="K643" s="29"/>
    </row>
    <row r="644" spans="6:11" ht="15.75" customHeight="1" x14ac:dyDescent="0.2">
      <c r="F644" s="112"/>
      <c r="K644" s="29"/>
    </row>
    <row r="645" spans="6:11" ht="15.75" customHeight="1" x14ac:dyDescent="0.2">
      <c r="F645" s="112"/>
      <c r="K645" s="29"/>
    </row>
    <row r="646" spans="6:11" ht="15.75" customHeight="1" x14ac:dyDescent="0.2">
      <c r="F646" s="112"/>
      <c r="K646" s="29"/>
    </row>
    <row r="647" spans="6:11" ht="15.75" customHeight="1" x14ac:dyDescent="0.2">
      <c r="F647" s="112"/>
      <c r="K647" s="29"/>
    </row>
    <row r="648" spans="6:11" ht="15.75" customHeight="1" x14ac:dyDescent="0.2">
      <c r="F648" s="112"/>
      <c r="K648" s="29"/>
    </row>
    <row r="649" spans="6:11" ht="15.75" customHeight="1" x14ac:dyDescent="0.2">
      <c r="F649" s="112"/>
      <c r="K649" s="29"/>
    </row>
    <row r="650" spans="6:11" ht="15.75" customHeight="1" x14ac:dyDescent="0.2">
      <c r="F650" s="112"/>
      <c r="K650" s="29"/>
    </row>
    <row r="651" spans="6:11" ht="15.75" customHeight="1" x14ac:dyDescent="0.2">
      <c r="F651" s="112"/>
      <c r="K651" s="29"/>
    </row>
    <row r="652" spans="6:11" ht="15.75" customHeight="1" x14ac:dyDescent="0.2">
      <c r="F652" s="112"/>
      <c r="K652" s="29"/>
    </row>
    <row r="653" spans="6:11" ht="15.75" customHeight="1" x14ac:dyDescent="0.2">
      <c r="F653" s="112"/>
      <c r="K653" s="29"/>
    </row>
    <row r="654" spans="6:11" ht="15.75" customHeight="1" x14ac:dyDescent="0.2">
      <c r="F654" s="112"/>
      <c r="K654" s="29"/>
    </row>
    <row r="655" spans="6:11" ht="15.75" customHeight="1" x14ac:dyDescent="0.2">
      <c r="F655" s="112"/>
      <c r="K655" s="29"/>
    </row>
    <row r="656" spans="6:11" ht="15.75" customHeight="1" x14ac:dyDescent="0.2">
      <c r="F656" s="112"/>
      <c r="K656" s="29"/>
    </row>
    <row r="657" spans="6:11" ht="15.75" customHeight="1" x14ac:dyDescent="0.2">
      <c r="F657" s="112"/>
      <c r="K657" s="29"/>
    </row>
    <row r="658" spans="6:11" ht="15.75" customHeight="1" x14ac:dyDescent="0.2">
      <c r="F658" s="112"/>
      <c r="K658" s="29"/>
    </row>
    <row r="659" spans="6:11" ht="15.75" customHeight="1" x14ac:dyDescent="0.2">
      <c r="F659" s="112"/>
      <c r="K659" s="29"/>
    </row>
    <row r="660" spans="6:11" ht="15.75" customHeight="1" x14ac:dyDescent="0.2">
      <c r="F660" s="112"/>
      <c r="K660" s="29"/>
    </row>
    <row r="661" spans="6:11" ht="15.75" customHeight="1" x14ac:dyDescent="0.2">
      <c r="F661" s="112"/>
      <c r="K661" s="29"/>
    </row>
    <row r="662" spans="6:11" ht="15.75" customHeight="1" x14ac:dyDescent="0.2">
      <c r="F662" s="112"/>
      <c r="K662" s="29"/>
    </row>
    <row r="663" spans="6:11" ht="15.75" customHeight="1" x14ac:dyDescent="0.2">
      <c r="F663" s="112"/>
      <c r="K663" s="29"/>
    </row>
    <row r="664" spans="6:11" ht="15.75" customHeight="1" x14ac:dyDescent="0.2">
      <c r="F664" s="112"/>
      <c r="K664" s="29"/>
    </row>
    <row r="665" spans="6:11" ht="15.75" customHeight="1" x14ac:dyDescent="0.2">
      <c r="F665" s="112"/>
      <c r="K665" s="29"/>
    </row>
    <row r="666" spans="6:11" ht="15.75" customHeight="1" x14ac:dyDescent="0.2">
      <c r="F666" s="112"/>
      <c r="K666" s="29"/>
    </row>
    <row r="667" spans="6:11" ht="15.75" customHeight="1" x14ac:dyDescent="0.2">
      <c r="F667" s="112"/>
      <c r="K667" s="29"/>
    </row>
    <row r="668" spans="6:11" ht="15.75" customHeight="1" x14ac:dyDescent="0.2">
      <c r="F668" s="112"/>
      <c r="K668" s="29"/>
    </row>
    <row r="669" spans="6:11" ht="15.75" customHeight="1" x14ac:dyDescent="0.2">
      <c r="F669" s="112"/>
      <c r="K669" s="29"/>
    </row>
    <row r="670" spans="6:11" ht="15.75" customHeight="1" x14ac:dyDescent="0.2">
      <c r="F670" s="112"/>
      <c r="K670" s="29"/>
    </row>
    <row r="671" spans="6:11" ht="15.75" customHeight="1" x14ac:dyDescent="0.2">
      <c r="F671" s="112"/>
      <c r="K671" s="29"/>
    </row>
    <row r="672" spans="6:11" ht="15.75" customHeight="1" x14ac:dyDescent="0.2">
      <c r="F672" s="112"/>
      <c r="K672" s="29"/>
    </row>
    <row r="673" spans="6:11" ht="15.75" customHeight="1" x14ac:dyDescent="0.2">
      <c r="F673" s="112"/>
      <c r="K673" s="29"/>
    </row>
    <row r="674" spans="6:11" ht="15.75" customHeight="1" x14ac:dyDescent="0.2">
      <c r="F674" s="112"/>
      <c r="K674" s="29"/>
    </row>
    <row r="675" spans="6:11" ht="15.75" customHeight="1" x14ac:dyDescent="0.2">
      <c r="F675" s="112"/>
      <c r="K675" s="29"/>
    </row>
    <row r="676" spans="6:11" ht="15.75" customHeight="1" x14ac:dyDescent="0.2">
      <c r="F676" s="112"/>
      <c r="K676" s="29"/>
    </row>
    <row r="677" spans="6:11" ht="15.75" customHeight="1" x14ac:dyDescent="0.2">
      <c r="F677" s="112"/>
      <c r="K677" s="29"/>
    </row>
    <row r="678" spans="6:11" ht="15.75" customHeight="1" x14ac:dyDescent="0.2">
      <c r="F678" s="112"/>
      <c r="K678" s="29"/>
    </row>
    <row r="679" spans="6:11" ht="15.75" customHeight="1" x14ac:dyDescent="0.2">
      <c r="F679" s="112"/>
      <c r="K679" s="29"/>
    </row>
    <row r="680" spans="6:11" ht="15.75" customHeight="1" x14ac:dyDescent="0.2">
      <c r="F680" s="112"/>
      <c r="K680" s="29"/>
    </row>
    <row r="681" spans="6:11" ht="15.75" customHeight="1" x14ac:dyDescent="0.2">
      <c r="F681" s="112"/>
      <c r="K681" s="29"/>
    </row>
    <row r="682" spans="6:11" ht="15.75" customHeight="1" x14ac:dyDescent="0.2">
      <c r="F682" s="112"/>
      <c r="K682" s="29"/>
    </row>
    <row r="683" spans="6:11" ht="15.75" customHeight="1" x14ac:dyDescent="0.2">
      <c r="F683" s="112"/>
      <c r="K683" s="29"/>
    </row>
    <row r="684" spans="6:11" ht="15.75" customHeight="1" x14ac:dyDescent="0.2">
      <c r="F684" s="112"/>
      <c r="K684" s="29"/>
    </row>
    <row r="685" spans="6:11" ht="15.75" customHeight="1" x14ac:dyDescent="0.2">
      <c r="F685" s="112"/>
      <c r="K685" s="29"/>
    </row>
    <row r="686" spans="6:11" ht="15.75" customHeight="1" x14ac:dyDescent="0.2">
      <c r="F686" s="112"/>
      <c r="K686" s="29"/>
    </row>
    <row r="687" spans="6:11" ht="15.75" customHeight="1" x14ac:dyDescent="0.2">
      <c r="F687" s="112"/>
      <c r="K687" s="29"/>
    </row>
    <row r="688" spans="6:11" ht="15.75" customHeight="1" x14ac:dyDescent="0.2">
      <c r="F688" s="112"/>
      <c r="K688" s="29"/>
    </row>
    <row r="689" spans="6:11" ht="15.75" customHeight="1" x14ac:dyDescent="0.2">
      <c r="F689" s="112"/>
      <c r="K689" s="29"/>
    </row>
    <row r="690" spans="6:11" ht="15.75" customHeight="1" x14ac:dyDescent="0.2">
      <c r="F690" s="112"/>
      <c r="K690" s="29"/>
    </row>
    <row r="691" spans="6:11" ht="15.75" customHeight="1" x14ac:dyDescent="0.2">
      <c r="F691" s="112"/>
      <c r="K691" s="29"/>
    </row>
    <row r="692" spans="6:11" ht="15.75" customHeight="1" x14ac:dyDescent="0.2">
      <c r="F692" s="112"/>
      <c r="K692" s="29"/>
    </row>
    <row r="693" spans="6:11" ht="15.75" customHeight="1" x14ac:dyDescent="0.2">
      <c r="F693" s="112"/>
      <c r="K693" s="29"/>
    </row>
    <row r="694" spans="6:11" ht="15.75" customHeight="1" x14ac:dyDescent="0.2">
      <c r="F694" s="112"/>
      <c r="K694" s="29"/>
    </row>
    <row r="695" spans="6:11" ht="15.75" customHeight="1" x14ac:dyDescent="0.2">
      <c r="F695" s="112"/>
      <c r="K695" s="29"/>
    </row>
    <row r="696" spans="6:11" ht="15.75" customHeight="1" x14ac:dyDescent="0.2">
      <c r="F696" s="112"/>
      <c r="K696" s="29"/>
    </row>
    <row r="697" spans="6:11" ht="15.75" customHeight="1" x14ac:dyDescent="0.2">
      <c r="F697" s="112"/>
      <c r="K697" s="29"/>
    </row>
    <row r="698" spans="6:11" ht="15.75" customHeight="1" x14ac:dyDescent="0.2">
      <c r="F698" s="112"/>
      <c r="K698" s="29"/>
    </row>
    <row r="699" spans="6:11" ht="15.75" customHeight="1" x14ac:dyDescent="0.2">
      <c r="F699" s="112"/>
      <c r="K699" s="29"/>
    </row>
    <row r="700" spans="6:11" ht="15.75" customHeight="1" x14ac:dyDescent="0.2">
      <c r="F700" s="112"/>
      <c r="K700" s="29"/>
    </row>
    <row r="701" spans="6:11" ht="15.75" customHeight="1" x14ac:dyDescent="0.2">
      <c r="F701" s="112"/>
      <c r="K701" s="29"/>
    </row>
    <row r="702" spans="6:11" ht="15.75" customHeight="1" x14ac:dyDescent="0.2">
      <c r="F702" s="112"/>
      <c r="K702" s="29"/>
    </row>
    <row r="703" spans="6:11" ht="15.75" customHeight="1" x14ac:dyDescent="0.2">
      <c r="F703" s="112"/>
      <c r="K703" s="29"/>
    </row>
    <row r="704" spans="6:11" ht="15.75" customHeight="1" x14ac:dyDescent="0.2">
      <c r="F704" s="112"/>
      <c r="K704" s="29"/>
    </row>
    <row r="705" spans="6:11" ht="15.75" customHeight="1" x14ac:dyDescent="0.2">
      <c r="F705" s="112"/>
      <c r="K705" s="29"/>
    </row>
    <row r="706" spans="6:11" ht="15.75" customHeight="1" x14ac:dyDescent="0.2">
      <c r="F706" s="112"/>
      <c r="K706" s="29"/>
    </row>
    <row r="707" spans="6:11" ht="15.75" customHeight="1" x14ac:dyDescent="0.2">
      <c r="F707" s="112"/>
      <c r="K707" s="29"/>
    </row>
    <row r="708" spans="6:11" ht="15.75" customHeight="1" x14ac:dyDescent="0.2">
      <c r="F708" s="112"/>
      <c r="K708" s="29"/>
    </row>
    <row r="709" spans="6:11" ht="15.75" customHeight="1" x14ac:dyDescent="0.2">
      <c r="F709" s="112"/>
      <c r="K709" s="29"/>
    </row>
    <row r="710" spans="6:11" ht="15.75" customHeight="1" x14ac:dyDescent="0.2">
      <c r="F710" s="112"/>
      <c r="K710" s="29"/>
    </row>
    <row r="711" spans="6:11" ht="15.75" customHeight="1" x14ac:dyDescent="0.2">
      <c r="F711" s="112"/>
      <c r="K711" s="29"/>
    </row>
    <row r="712" spans="6:11" ht="15.75" customHeight="1" x14ac:dyDescent="0.2">
      <c r="F712" s="112"/>
      <c r="K712" s="29"/>
    </row>
    <row r="713" spans="6:11" ht="15.75" customHeight="1" x14ac:dyDescent="0.2">
      <c r="F713" s="112"/>
      <c r="K713" s="29"/>
    </row>
    <row r="714" spans="6:11" ht="15.75" customHeight="1" x14ac:dyDescent="0.2">
      <c r="F714" s="112"/>
      <c r="K714" s="29"/>
    </row>
    <row r="715" spans="6:11" ht="15.75" customHeight="1" x14ac:dyDescent="0.2">
      <c r="F715" s="112"/>
      <c r="K715" s="29"/>
    </row>
    <row r="716" spans="6:11" ht="15.75" customHeight="1" x14ac:dyDescent="0.2">
      <c r="F716" s="112"/>
      <c r="K716" s="29"/>
    </row>
    <row r="717" spans="6:11" ht="15.75" customHeight="1" x14ac:dyDescent="0.2">
      <c r="F717" s="112"/>
      <c r="K717" s="29"/>
    </row>
    <row r="718" spans="6:11" ht="15.75" customHeight="1" x14ac:dyDescent="0.2">
      <c r="F718" s="112"/>
      <c r="K718" s="29"/>
    </row>
    <row r="719" spans="6:11" ht="15.75" customHeight="1" x14ac:dyDescent="0.2">
      <c r="F719" s="112"/>
      <c r="K719" s="29"/>
    </row>
    <row r="720" spans="6:11" ht="15.75" customHeight="1" x14ac:dyDescent="0.2">
      <c r="F720" s="112"/>
      <c r="K720" s="29"/>
    </row>
    <row r="721" spans="6:11" ht="15.75" customHeight="1" x14ac:dyDescent="0.2">
      <c r="F721" s="112"/>
      <c r="K721" s="29"/>
    </row>
    <row r="722" spans="6:11" ht="15.75" customHeight="1" x14ac:dyDescent="0.2">
      <c r="F722" s="112"/>
      <c r="K722" s="29"/>
    </row>
    <row r="723" spans="6:11" ht="15.75" customHeight="1" x14ac:dyDescent="0.2">
      <c r="F723" s="112"/>
      <c r="K723" s="29"/>
    </row>
    <row r="724" spans="6:11" ht="15.75" customHeight="1" x14ac:dyDescent="0.2">
      <c r="F724" s="112"/>
      <c r="K724" s="29"/>
    </row>
    <row r="725" spans="6:11" ht="15.75" customHeight="1" x14ac:dyDescent="0.2">
      <c r="F725" s="112"/>
      <c r="K725" s="29"/>
    </row>
    <row r="726" spans="6:11" ht="15.75" customHeight="1" x14ac:dyDescent="0.2">
      <c r="F726" s="112"/>
      <c r="K726" s="29"/>
    </row>
    <row r="727" spans="6:11" ht="15.75" customHeight="1" x14ac:dyDescent="0.2">
      <c r="F727" s="112"/>
      <c r="K727" s="29"/>
    </row>
    <row r="728" spans="6:11" ht="15.75" customHeight="1" x14ac:dyDescent="0.2">
      <c r="F728" s="112"/>
      <c r="K728" s="29"/>
    </row>
    <row r="729" spans="6:11" ht="15.75" customHeight="1" x14ac:dyDescent="0.2">
      <c r="F729" s="112"/>
      <c r="K729" s="29"/>
    </row>
    <row r="730" spans="6:11" ht="15.75" customHeight="1" x14ac:dyDescent="0.2">
      <c r="F730" s="112"/>
      <c r="K730" s="29"/>
    </row>
    <row r="731" spans="6:11" ht="15.75" customHeight="1" x14ac:dyDescent="0.2">
      <c r="F731" s="112"/>
      <c r="K731" s="29"/>
    </row>
    <row r="732" spans="6:11" ht="15.75" customHeight="1" x14ac:dyDescent="0.2">
      <c r="F732" s="112"/>
      <c r="K732" s="29"/>
    </row>
    <row r="733" spans="6:11" ht="15.75" customHeight="1" x14ac:dyDescent="0.2">
      <c r="F733" s="112"/>
      <c r="K733" s="29"/>
    </row>
    <row r="734" spans="6:11" ht="15.75" customHeight="1" x14ac:dyDescent="0.2">
      <c r="F734" s="112"/>
      <c r="K734" s="29"/>
    </row>
    <row r="735" spans="6:11" ht="15.75" customHeight="1" x14ac:dyDescent="0.2">
      <c r="F735" s="112"/>
      <c r="K735" s="29"/>
    </row>
    <row r="736" spans="6:11" ht="15.75" customHeight="1" x14ac:dyDescent="0.2">
      <c r="F736" s="112"/>
      <c r="K736" s="29"/>
    </row>
    <row r="737" spans="6:11" ht="15.75" customHeight="1" x14ac:dyDescent="0.2">
      <c r="F737" s="112"/>
      <c r="K737" s="29"/>
    </row>
    <row r="738" spans="6:11" ht="15.75" customHeight="1" x14ac:dyDescent="0.2">
      <c r="F738" s="112"/>
      <c r="K738" s="29"/>
    </row>
    <row r="739" spans="6:11" ht="15.75" customHeight="1" x14ac:dyDescent="0.2">
      <c r="F739" s="112"/>
      <c r="K739" s="29"/>
    </row>
    <row r="740" spans="6:11" ht="15.75" customHeight="1" x14ac:dyDescent="0.2">
      <c r="F740" s="112"/>
      <c r="K740" s="29"/>
    </row>
    <row r="741" spans="6:11" ht="15.75" customHeight="1" x14ac:dyDescent="0.2">
      <c r="F741" s="112"/>
      <c r="K741" s="29"/>
    </row>
    <row r="742" spans="6:11" ht="15.75" customHeight="1" x14ac:dyDescent="0.2">
      <c r="F742" s="112"/>
      <c r="K742" s="29"/>
    </row>
    <row r="743" spans="6:11" ht="15.75" customHeight="1" x14ac:dyDescent="0.2">
      <c r="F743" s="112"/>
      <c r="K743" s="29"/>
    </row>
    <row r="744" spans="6:11" ht="15.75" customHeight="1" x14ac:dyDescent="0.2">
      <c r="F744" s="112"/>
      <c r="K744" s="29"/>
    </row>
    <row r="745" spans="6:11" ht="15.75" customHeight="1" x14ac:dyDescent="0.2">
      <c r="F745" s="112"/>
      <c r="K745" s="29"/>
    </row>
    <row r="746" spans="6:11" ht="15.75" customHeight="1" x14ac:dyDescent="0.2">
      <c r="F746" s="112"/>
      <c r="K746" s="29"/>
    </row>
    <row r="747" spans="6:11" ht="15.75" customHeight="1" x14ac:dyDescent="0.2">
      <c r="F747" s="112"/>
      <c r="K747" s="29"/>
    </row>
    <row r="748" spans="6:11" ht="15.75" customHeight="1" x14ac:dyDescent="0.2">
      <c r="F748" s="112"/>
      <c r="K748" s="29"/>
    </row>
    <row r="749" spans="6:11" ht="15.75" customHeight="1" x14ac:dyDescent="0.2">
      <c r="F749" s="112"/>
      <c r="K749" s="29"/>
    </row>
    <row r="750" spans="6:11" ht="15.75" customHeight="1" x14ac:dyDescent="0.2">
      <c r="F750" s="112"/>
      <c r="K750" s="29"/>
    </row>
    <row r="751" spans="6:11" ht="15.75" customHeight="1" x14ac:dyDescent="0.2">
      <c r="F751" s="112"/>
      <c r="K751" s="29"/>
    </row>
    <row r="752" spans="6:11" ht="15.75" customHeight="1" x14ac:dyDescent="0.2">
      <c r="F752" s="112"/>
      <c r="K752" s="29"/>
    </row>
    <row r="753" spans="6:11" ht="15.75" customHeight="1" x14ac:dyDescent="0.2">
      <c r="F753" s="112"/>
      <c r="K753" s="29"/>
    </row>
    <row r="754" spans="6:11" ht="15.75" customHeight="1" x14ac:dyDescent="0.2">
      <c r="F754" s="112"/>
      <c r="K754" s="29"/>
    </row>
    <row r="755" spans="6:11" ht="15.75" customHeight="1" x14ac:dyDescent="0.2">
      <c r="F755" s="112"/>
      <c r="K755" s="29"/>
    </row>
    <row r="756" spans="6:11" ht="15.75" customHeight="1" x14ac:dyDescent="0.2">
      <c r="F756" s="112"/>
      <c r="K756" s="29"/>
    </row>
    <row r="757" spans="6:11" ht="15.75" customHeight="1" x14ac:dyDescent="0.2">
      <c r="F757" s="112"/>
      <c r="K757" s="29"/>
    </row>
    <row r="758" spans="6:11" ht="15.75" customHeight="1" x14ac:dyDescent="0.2">
      <c r="F758" s="112"/>
      <c r="K758" s="29"/>
    </row>
    <row r="759" spans="6:11" ht="15.75" customHeight="1" x14ac:dyDescent="0.2">
      <c r="F759" s="112"/>
      <c r="K759" s="29"/>
    </row>
    <row r="760" spans="6:11" ht="15.75" customHeight="1" x14ac:dyDescent="0.2">
      <c r="F760" s="112"/>
      <c r="K760" s="29"/>
    </row>
    <row r="761" spans="6:11" ht="15.75" customHeight="1" x14ac:dyDescent="0.2">
      <c r="F761" s="112"/>
      <c r="K761" s="29"/>
    </row>
    <row r="762" spans="6:11" ht="15.75" customHeight="1" x14ac:dyDescent="0.2">
      <c r="F762" s="112"/>
      <c r="K762" s="29"/>
    </row>
    <row r="763" spans="6:11" ht="15.75" customHeight="1" x14ac:dyDescent="0.2">
      <c r="F763" s="112"/>
      <c r="K763" s="29"/>
    </row>
    <row r="764" spans="6:11" ht="15.75" customHeight="1" x14ac:dyDescent="0.2">
      <c r="F764" s="112"/>
      <c r="K764" s="29"/>
    </row>
    <row r="765" spans="6:11" ht="15.75" customHeight="1" x14ac:dyDescent="0.2">
      <c r="F765" s="112"/>
      <c r="K765" s="29"/>
    </row>
    <row r="766" spans="6:11" ht="15.75" customHeight="1" x14ac:dyDescent="0.2">
      <c r="F766" s="112"/>
      <c r="K766" s="29"/>
    </row>
    <row r="767" spans="6:11" ht="15.75" customHeight="1" x14ac:dyDescent="0.2">
      <c r="F767" s="112"/>
      <c r="K767" s="29"/>
    </row>
    <row r="768" spans="6:11" ht="15.75" customHeight="1" x14ac:dyDescent="0.2">
      <c r="F768" s="112"/>
      <c r="K768" s="29"/>
    </row>
    <row r="769" spans="6:11" ht="15.75" customHeight="1" x14ac:dyDescent="0.2">
      <c r="F769" s="112"/>
      <c r="K769" s="29"/>
    </row>
    <row r="770" spans="6:11" ht="15.75" customHeight="1" x14ac:dyDescent="0.2">
      <c r="F770" s="112"/>
      <c r="K770" s="29"/>
    </row>
    <row r="771" spans="6:11" ht="15.75" customHeight="1" x14ac:dyDescent="0.2">
      <c r="F771" s="112"/>
      <c r="K771" s="29"/>
    </row>
    <row r="772" spans="6:11" ht="15.75" customHeight="1" x14ac:dyDescent="0.2">
      <c r="F772" s="112"/>
      <c r="K772" s="29"/>
    </row>
    <row r="773" spans="6:11" ht="15.75" customHeight="1" x14ac:dyDescent="0.2">
      <c r="F773" s="112"/>
      <c r="K773" s="29"/>
    </row>
    <row r="774" spans="6:11" ht="15.75" customHeight="1" x14ac:dyDescent="0.2">
      <c r="F774" s="112"/>
      <c r="K774" s="29"/>
    </row>
    <row r="775" spans="6:11" ht="15.75" customHeight="1" x14ac:dyDescent="0.2">
      <c r="F775" s="112"/>
      <c r="K775" s="29"/>
    </row>
    <row r="776" spans="6:11" ht="15.75" customHeight="1" x14ac:dyDescent="0.2">
      <c r="F776" s="112"/>
      <c r="K776" s="29"/>
    </row>
    <row r="777" spans="6:11" ht="15.75" customHeight="1" x14ac:dyDescent="0.2">
      <c r="F777" s="112"/>
      <c r="K777" s="29"/>
    </row>
    <row r="778" spans="6:11" ht="15.75" customHeight="1" x14ac:dyDescent="0.2">
      <c r="F778" s="112"/>
      <c r="K778" s="29"/>
    </row>
    <row r="779" spans="6:11" ht="15.75" customHeight="1" x14ac:dyDescent="0.2">
      <c r="F779" s="112"/>
      <c r="K779" s="29"/>
    </row>
    <row r="780" spans="6:11" ht="15.75" customHeight="1" x14ac:dyDescent="0.2">
      <c r="F780" s="112"/>
      <c r="K780" s="29"/>
    </row>
    <row r="781" spans="6:11" ht="15.75" customHeight="1" x14ac:dyDescent="0.2">
      <c r="F781" s="112"/>
      <c r="K781" s="29"/>
    </row>
    <row r="782" spans="6:11" ht="15.75" customHeight="1" x14ac:dyDescent="0.2">
      <c r="F782" s="112"/>
      <c r="K782" s="29"/>
    </row>
    <row r="783" spans="6:11" ht="15.75" customHeight="1" x14ac:dyDescent="0.2">
      <c r="F783" s="112"/>
      <c r="K783" s="29"/>
    </row>
    <row r="784" spans="6:11" ht="15.75" customHeight="1" x14ac:dyDescent="0.2">
      <c r="F784" s="112"/>
      <c r="K784" s="29"/>
    </row>
    <row r="785" spans="6:11" ht="15.75" customHeight="1" x14ac:dyDescent="0.2">
      <c r="F785" s="112"/>
      <c r="K785" s="29"/>
    </row>
    <row r="786" spans="6:11" ht="15.75" customHeight="1" x14ac:dyDescent="0.2">
      <c r="F786" s="112"/>
      <c r="K786" s="29"/>
    </row>
    <row r="787" spans="6:11" ht="15.75" customHeight="1" x14ac:dyDescent="0.2">
      <c r="F787" s="112"/>
      <c r="K787" s="29"/>
    </row>
    <row r="788" spans="6:11" ht="15.75" customHeight="1" x14ac:dyDescent="0.2">
      <c r="F788" s="112"/>
      <c r="K788" s="29"/>
    </row>
    <row r="789" spans="6:11" ht="15.75" customHeight="1" x14ac:dyDescent="0.2">
      <c r="F789" s="112"/>
      <c r="K789" s="29"/>
    </row>
    <row r="790" spans="6:11" ht="15.75" customHeight="1" x14ac:dyDescent="0.2">
      <c r="F790" s="112"/>
      <c r="K790" s="29"/>
    </row>
    <row r="791" spans="6:11" ht="15.75" customHeight="1" x14ac:dyDescent="0.2">
      <c r="F791" s="112"/>
      <c r="K791" s="29"/>
    </row>
    <row r="792" spans="6:11" ht="15.75" customHeight="1" x14ac:dyDescent="0.2">
      <c r="F792" s="112"/>
      <c r="K792" s="29"/>
    </row>
    <row r="793" spans="6:11" ht="15.75" customHeight="1" x14ac:dyDescent="0.2">
      <c r="F793" s="112"/>
      <c r="K793" s="29"/>
    </row>
    <row r="794" spans="6:11" ht="15.75" customHeight="1" x14ac:dyDescent="0.2">
      <c r="F794" s="112"/>
      <c r="K794" s="29"/>
    </row>
    <row r="795" spans="6:11" ht="15.75" customHeight="1" x14ac:dyDescent="0.2">
      <c r="F795" s="112"/>
      <c r="K795" s="29"/>
    </row>
    <row r="796" spans="6:11" ht="15.75" customHeight="1" x14ac:dyDescent="0.2">
      <c r="F796" s="112"/>
      <c r="K796" s="29"/>
    </row>
    <row r="797" spans="6:11" ht="15.75" customHeight="1" x14ac:dyDescent="0.2">
      <c r="F797" s="112"/>
      <c r="K797" s="29"/>
    </row>
    <row r="798" spans="6:11" ht="15.75" customHeight="1" x14ac:dyDescent="0.2">
      <c r="F798" s="112"/>
      <c r="K798" s="29"/>
    </row>
    <row r="799" spans="6:11" ht="15.75" customHeight="1" x14ac:dyDescent="0.2">
      <c r="F799" s="112"/>
      <c r="K799" s="29"/>
    </row>
    <row r="800" spans="6:11" ht="15.75" customHeight="1" x14ac:dyDescent="0.2">
      <c r="F800" s="112"/>
      <c r="K800" s="29"/>
    </row>
    <row r="801" spans="6:11" ht="15.75" customHeight="1" x14ac:dyDescent="0.2">
      <c r="F801" s="112"/>
      <c r="K801" s="29"/>
    </row>
    <row r="802" spans="6:11" ht="15.75" customHeight="1" x14ac:dyDescent="0.2">
      <c r="F802" s="112"/>
      <c r="K802" s="29"/>
    </row>
    <row r="803" spans="6:11" ht="15.75" customHeight="1" x14ac:dyDescent="0.2">
      <c r="F803" s="112"/>
      <c r="K803" s="29"/>
    </row>
    <row r="804" spans="6:11" ht="15.75" customHeight="1" x14ac:dyDescent="0.2">
      <c r="F804" s="112"/>
      <c r="K804" s="29"/>
    </row>
    <row r="805" spans="6:11" ht="15.75" customHeight="1" x14ac:dyDescent="0.2">
      <c r="F805" s="112"/>
      <c r="K805" s="29"/>
    </row>
    <row r="806" spans="6:11" ht="15.75" customHeight="1" x14ac:dyDescent="0.2">
      <c r="F806" s="112"/>
      <c r="K806" s="29"/>
    </row>
    <row r="807" spans="6:11" ht="15.75" customHeight="1" x14ac:dyDescent="0.2">
      <c r="F807" s="112"/>
      <c r="K807" s="29"/>
    </row>
    <row r="808" spans="6:11" ht="15.75" customHeight="1" x14ac:dyDescent="0.2">
      <c r="F808" s="112"/>
      <c r="K808" s="29"/>
    </row>
    <row r="809" spans="6:11" ht="15.75" customHeight="1" x14ac:dyDescent="0.2">
      <c r="F809" s="112"/>
      <c r="K809" s="29"/>
    </row>
    <row r="810" spans="6:11" ht="15.75" customHeight="1" x14ac:dyDescent="0.2">
      <c r="F810" s="112"/>
      <c r="K810" s="29"/>
    </row>
    <row r="811" spans="6:11" ht="15.75" customHeight="1" x14ac:dyDescent="0.2">
      <c r="F811" s="112"/>
      <c r="K811" s="29"/>
    </row>
    <row r="812" spans="6:11" ht="15.75" customHeight="1" x14ac:dyDescent="0.2">
      <c r="F812" s="112"/>
      <c r="K812" s="29"/>
    </row>
    <row r="813" spans="6:11" ht="15.75" customHeight="1" x14ac:dyDescent="0.2">
      <c r="F813" s="112"/>
      <c r="K813" s="29"/>
    </row>
    <row r="814" spans="6:11" ht="15.75" customHeight="1" x14ac:dyDescent="0.2">
      <c r="F814" s="112"/>
      <c r="K814" s="29"/>
    </row>
    <row r="815" spans="6:11" ht="15.75" customHeight="1" x14ac:dyDescent="0.2">
      <c r="F815" s="112"/>
      <c r="K815" s="29"/>
    </row>
    <row r="816" spans="6:11" ht="15.75" customHeight="1" x14ac:dyDescent="0.2">
      <c r="F816" s="112"/>
      <c r="K816" s="29"/>
    </row>
    <row r="817" spans="6:11" ht="15.75" customHeight="1" x14ac:dyDescent="0.2">
      <c r="F817" s="112"/>
      <c r="K817" s="29"/>
    </row>
    <row r="818" spans="6:11" ht="15.75" customHeight="1" x14ac:dyDescent="0.2">
      <c r="F818" s="112"/>
      <c r="K818" s="29"/>
    </row>
    <row r="819" spans="6:11" ht="15.75" customHeight="1" x14ac:dyDescent="0.2">
      <c r="F819" s="112"/>
      <c r="K819" s="29"/>
    </row>
    <row r="820" spans="6:11" ht="15.75" customHeight="1" x14ac:dyDescent="0.2">
      <c r="F820" s="112"/>
      <c r="K820" s="29"/>
    </row>
    <row r="821" spans="6:11" ht="15.75" customHeight="1" x14ac:dyDescent="0.2">
      <c r="F821" s="112"/>
      <c r="K821" s="29"/>
    </row>
    <row r="822" spans="6:11" ht="15.75" customHeight="1" x14ac:dyDescent="0.2">
      <c r="F822" s="112"/>
      <c r="K822" s="29"/>
    </row>
    <row r="823" spans="6:11" ht="15.75" customHeight="1" x14ac:dyDescent="0.2">
      <c r="F823" s="112"/>
      <c r="K823" s="29"/>
    </row>
    <row r="824" spans="6:11" ht="15.75" customHeight="1" x14ac:dyDescent="0.2">
      <c r="F824" s="112"/>
      <c r="K824" s="29"/>
    </row>
    <row r="825" spans="6:11" ht="15.75" customHeight="1" x14ac:dyDescent="0.2">
      <c r="F825" s="112"/>
      <c r="K825" s="29"/>
    </row>
    <row r="826" spans="6:11" ht="15.75" customHeight="1" x14ac:dyDescent="0.2">
      <c r="F826" s="112"/>
      <c r="K826" s="29"/>
    </row>
    <row r="827" spans="6:11" ht="15.75" customHeight="1" x14ac:dyDescent="0.2">
      <c r="F827" s="112"/>
      <c r="K827" s="29"/>
    </row>
    <row r="828" spans="6:11" ht="15.75" customHeight="1" x14ac:dyDescent="0.2">
      <c r="F828" s="112"/>
      <c r="K828" s="29"/>
    </row>
    <row r="829" spans="6:11" ht="15.75" customHeight="1" x14ac:dyDescent="0.2">
      <c r="F829" s="112"/>
      <c r="K829" s="29"/>
    </row>
    <row r="830" spans="6:11" ht="15.75" customHeight="1" x14ac:dyDescent="0.2">
      <c r="F830" s="112"/>
      <c r="K830" s="29"/>
    </row>
    <row r="831" spans="6:11" ht="15.75" customHeight="1" x14ac:dyDescent="0.2">
      <c r="F831" s="112"/>
      <c r="K831" s="29"/>
    </row>
    <row r="832" spans="6:11" ht="15.75" customHeight="1" x14ac:dyDescent="0.2">
      <c r="F832" s="112"/>
      <c r="K832" s="29"/>
    </row>
    <row r="833" spans="6:11" ht="15.75" customHeight="1" x14ac:dyDescent="0.2">
      <c r="F833" s="112"/>
      <c r="K833" s="29"/>
    </row>
    <row r="834" spans="6:11" ht="15.75" customHeight="1" x14ac:dyDescent="0.2">
      <c r="F834" s="112"/>
      <c r="K834" s="29"/>
    </row>
    <row r="835" spans="6:11" ht="15.75" customHeight="1" x14ac:dyDescent="0.2">
      <c r="F835" s="112"/>
      <c r="K835" s="29"/>
    </row>
    <row r="836" spans="6:11" ht="15.75" customHeight="1" x14ac:dyDescent="0.2">
      <c r="F836" s="112"/>
      <c r="K836" s="29"/>
    </row>
    <row r="837" spans="6:11" ht="15.75" customHeight="1" x14ac:dyDescent="0.2">
      <c r="F837" s="112"/>
      <c r="K837" s="29"/>
    </row>
    <row r="838" spans="6:11" ht="15.75" customHeight="1" x14ac:dyDescent="0.2">
      <c r="F838" s="112"/>
      <c r="K838" s="29"/>
    </row>
    <row r="839" spans="6:11" ht="15.75" customHeight="1" x14ac:dyDescent="0.2">
      <c r="F839" s="112"/>
      <c r="K839" s="29"/>
    </row>
    <row r="840" spans="6:11" ht="15.75" customHeight="1" x14ac:dyDescent="0.2">
      <c r="F840" s="112"/>
      <c r="K840" s="29"/>
    </row>
    <row r="841" spans="6:11" ht="15.75" customHeight="1" x14ac:dyDescent="0.2">
      <c r="F841" s="112"/>
      <c r="K841" s="29"/>
    </row>
    <row r="842" spans="6:11" ht="15.75" customHeight="1" x14ac:dyDescent="0.2">
      <c r="F842" s="112"/>
      <c r="K842" s="29"/>
    </row>
    <row r="843" spans="6:11" ht="15.75" customHeight="1" x14ac:dyDescent="0.2">
      <c r="F843" s="112"/>
      <c r="K843" s="29"/>
    </row>
    <row r="844" spans="6:11" ht="15.75" customHeight="1" x14ac:dyDescent="0.2">
      <c r="F844" s="112"/>
      <c r="K844" s="29"/>
    </row>
    <row r="845" spans="6:11" ht="15.75" customHeight="1" x14ac:dyDescent="0.2">
      <c r="F845" s="112"/>
      <c r="K845" s="29"/>
    </row>
    <row r="846" spans="6:11" ht="15.75" customHeight="1" x14ac:dyDescent="0.2">
      <c r="F846" s="112"/>
      <c r="K846" s="29"/>
    </row>
    <row r="847" spans="6:11" ht="15.75" customHeight="1" x14ac:dyDescent="0.2">
      <c r="F847" s="112"/>
      <c r="K847" s="29"/>
    </row>
    <row r="848" spans="6:11" ht="15.75" customHeight="1" x14ac:dyDescent="0.2">
      <c r="F848" s="112"/>
      <c r="K848" s="29"/>
    </row>
    <row r="849" spans="6:11" ht="15.75" customHeight="1" x14ac:dyDescent="0.2">
      <c r="F849" s="112"/>
      <c r="K849" s="29"/>
    </row>
    <row r="850" spans="6:11" ht="15.75" customHeight="1" x14ac:dyDescent="0.2">
      <c r="F850" s="112"/>
      <c r="K850" s="29"/>
    </row>
    <row r="851" spans="6:11" ht="15.75" customHeight="1" x14ac:dyDescent="0.2">
      <c r="F851" s="112"/>
      <c r="K851" s="29"/>
    </row>
    <row r="852" spans="6:11" ht="15.75" customHeight="1" x14ac:dyDescent="0.2">
      <c r="F852" s="112"/>
      <c r="K852" s="29"/>
    </row>
    <row r="853" spans="6:11" ht="15.75" customHeight="1" x14ac:dyDescent="0.2">
      <c r="F853" s="112"/>
      <c r="K853" s="29"/>
    </row>
    <row r="854" spans="6:11" ht="15.75" customHeight="1" x14ac:dyDescent="0.2">
      <c r="F854" s="112"/>
      <c r="K854" s="29"/>
    </row>
    <row r="855" spans="6:11" ht="15.75" customHeight="1" x14ac:dyDescent="0.2">
      <c r="F855" s="112"/>
      <c r="K855" s="29"/>
    </row>
    <row r="856" spans="6:11" ht="15.75" customHeight="1" x14ac:dyDescent="0.2">
      <c r="F856" s="112"/>
      <c r="K856" s="29"/>
    </row>
    <row r="857" spans="6:11" ht="15.75" customHeight="1" x14ac:dyDescent="0.2">
      <c r="F857" s="112"/>
      <c r="K857" s="29"/>
    </row>
    <row r="858" spans="6:11" ht="15.75" customHeight="1" x14ac:dyDescent="0.2">
      <c r="F858" s="112"/>
      <c r="K858" s="29"/>
    </row>
    <row r="859" spans="6:11" ht="15.75" customHeight="1" x14ac:dyDescent="0.2">
      <c r="F859" s="112"/>
      <c r="K859" s="29"/>
    </row>
    <row r="860" spans="6:11" ht="15.75" customHeight="1" x14ac:dyDescent="0.2">
      <c r="F860" s="112"/>
      <c r="K860" s="29"/>
    </row>
    <row r="861" spans="6:11" ht="15.75" customHeight="1" x14ac:dyDescent="0.2">
      <c r="F861" s="112"/>
      <c r="K861" s="29"/>
    </row>
    <row r="862" spans="6:11" ht="15.75" customHeight="1" x14ac:dyDescent="0.2">
      <c r="F862" s="112"/>
      <c r="K862" s="29"/>
    </row>
    <row r="863" spans="6:11" ht="15.75" customHeight="1" x14ac:dyDescent="0.2">
      <c r="F863" s="112"/>
      <c r="K863" s="29"/>
    </row>
    <row r="864" spans="6:11" ht="15.75" customHeight="1" x14ac:dyDescent="0.2">
      <c r="F864" s="112"/>
      <c r="K864" s="29"/>
    </row>
    <row r="865" spans="6:11" ht="15.75" customHeight="1" x14ac:dyDescent="0.2">
      <c r="F865" s="112"/>
      <c r="K865" s="29"/>
    </row>
    <row r="866" spans="6:11" ht="15.75" customHeight="1" x14ac:dyDescent="0.2">
      <c r="F866" s="112"/>
      <c r="K866" s="29"/>
    </row>
    <row r="867" spans="6:11" ht="15.75" customHeight="1" x14ac:dyDescent="0.2">
      <c r="F867" s="112"/>
      <c r="K867" s="29"/>
    </row>
    <row r="868" spans="6:11" ht="15.75" customHeight="1" x14ac:dyDescent="0.2">
      <c r="F868" s="112"/>
      <c r="K868" s="29"/>
    </row>
    <row r="869" spans="6:11" ht="15.75" customHeight="1" x14ac:dyDescent="0.2">
      <c r="F869" s="112"/>
      <c r="K869" s="29"/>
    </row>
    <row r="870" spans="6:11" ht="15.75" customHeight="1" x14ac:dyDescent="0.2">
      <c r="F870" s="112"/>
      <c r="K870" s="29"/>
    </row>
    <row r="871" spans="6:11" ht="15.75" customHeight="1" x14ac:dyDescent="0.2">
      <c r="F871" s="112"/>
      <c r="K871" s="29"/>
    </row>
    <row r="872" spans="6:11" ht="15.75" customHeight="1" x14ac:dyDescent="0.2">
      <c r="F872" s="112"/>
      <c r="K872" s="29"/>
    </row>
    <row r="873" spans="6:11" ht="15.75" customHeight="1" x14ac:dyDescent="0.2">
      <c r="F873" s="112"/>
      <c r="K873" s="29"/>
    </row>
    <row r="874" spans="6:11" ht="15.75" customHeight="1" x14ac:dyDescent="0.2">
      <c r="F874" s="112"/>
      <c r="K874" s="29"/>
    </row>
    <row r="875" spans="6:11" ht="15.75" customHeight="1" x14ac:dyDescent="0.2">
      <c r="F875" s="112"/>
      <c r="K875" s="29"/>
    </row>
    <row r="876" spans="6:11" ht="15.75" customHeight="1" x14ac:dyDescent="0.2">
      <c r="F876" s="112"/>
      <c r="K876" s="29"/>
    </row>
    <row r="877" spans="6:11" ht="15.75" customHeight="1" x14ac:dyDescent="0.2">
      <c r="F877" s="112"/>
      <c r="K877" s="29"/>
    </row>
    <row r="878" spans="6:11" ht="15.75" customHeight="1" x14ac:dyDescent="0.2">
      <c r="F878" s="112"/>
      <c r="K878" s="29"/>
    </row>
    <row r="879" spans="6:11" ht="15.75" customHeight="1" x14ac:dyDescent="0.2">
      <c r="F879" s="112"/>
      <c r="K879" s="29"/>
    </row>
    <row r="880" spans="6:11" ht="15.75" customHeight="1" x14ac:dyDescent="0.2">
      <c r="F880" s="112"/>
      <c r="K880" s="29"/>
    </row>
    <row r="881" spans="6:11" ht="15.75" customHeight="1" x14ac:dyDescent="0.2">
      <c r="F881" s="112"/>
      <c r="K881" s="29"/>
    </row>
    <row r="882" spans="6:11" ht="15.75" customHeight="1" x14ac:dyDescent="0.2">
      <c r="F882" s="112"/>
      <c r="K882" s="29"/>
    </row>
    <row r="883" spans="6:11" ht="15.75" customHeight="1" x14ac:dyDescent="0.2">
      <c r="F883" s="112"/>
      <c r="K883" s="29"/>
    </row>
    <row r="884" spans="6:11" ht="15.75" customHeight="1" x14ac:dyDescent="0.2">
      <c r="F884" s="112"/>
      <c r="K884" s="29"/>
    </row>
    <row r="885" spans="6:11" ht="15.75" customHeight="1" x14ac:dyDescent="0.2">
      <c r="F885" s="112"/>
      <c r="K885" s="29"/>
    </row>
    <row r="886" spans="6:11" ht="15.75" customHeight="1" x14ac:dyDescent="0.2">
      <c r="F886" s="112"/>
      <c r="K886" s="29"/>
    </row>
    <row r="887" spans="6:11" ht="15.75" customHeight="1" x14ac:dyDescent="0.2">
      <c r="F887" s="112"/>
      <c r="K887" s="29"/>
    </row>
    <row r="888" spans="6:11" ht="15.75" customHeight="1" x14ac:dyDescent="0.2">
      <c r="F888" s="112"/>
      <c r="K888" s="29"/>
    </row>
    <row r="889" spans="6:11" ht="15.75" customHeight="1" x14ac:dyDescent="0.2">
      <c r="F889" s="112"/>
      <c r="K889" s="29"/>
    </row>
    <row r="890" spans="6:11" ht="15.75" customHeight="1" x14ac:dyDescent="0.2">
      <c r="F890" s="112"/>
      <c r="K890" s="29"/>
    </row>
    <row r="891" spans="6:11" ht="15.75" customHeight="1" x14ac:dyDescent="0.2">
      <c r="F891" s="112"/>
      <c r="K891" s="29"/>
    </row>
    <row r="892" spans="6:11" ht="15.75" customHeight="1" x14ac:dyDescent="0.2">
      <c r="F892" s="112"/>
      <c r="K892" s="29"/>
    </row>
    <row r="893" spans="6:11" ht="15.75" customHeight="1" x14ac:dyDescent="0.2">
      <c r="F893" s="112"/>
      <c r="K893" s="29"/>
    </row>
    <row r="894" spans="6:11" ht="15.75" customHeight="1" x14ac:dyDescent="0.2">
      <c r="F894" s="112"/>
      <c r="K894" s="29"/>
    </row>
    <row r="895" spans="6:11" ht="15.75" customHeight="1" x14ac:dyDescent="0.2">
      <c r="F895" s="112"/>
      <c r="K895" s="29"/>
    </row>
    <row r="896" spans="6:11" ht="15.75" customHeight="1" x14ac:dyDescent="0.2">
      <c r="F896" s="112"/>
      <c r="K896" s="29"/>
    </row>
    <row r="897" spans="6:11" ht="15.75" customHeight="1" x14ac:dyDescent="0.2">
      <c r="F897" s="112"/>
      <c r="K897" s="29"/>
    </row>
    <row r="898" spans="6:11" ht="15.75" customHeight="1" x14ac:dyDescent="0.2">
      <c r="F898" s="112"/>
      <c r="K898" s="29"/>
    </row>
    <row r="899" spans="6:11" ht="15.75" customHeight="1" x14ac:dyDescent="0.2">
      <c r="F899" s="112"/>
      <c r="K899" s="29"/>
    </row>
    <row r="900" spans="6:11" ht="15.75" customHeight="1" x14ac:dyDescent="0.2">
      <c r="F900" s="112"/>
      <c r="K900" s="29"/>
    </row>
    <row r="901" spans="6:11" ht="15.75" customHeight="1" x14ac:dyDescent="0.2">
      <c r="F901" s="112"/>
      <c r="K901" s="29"/>
    </row>
    <row r="902" spans="6:11" ht="15.75" customHeight="1" x14ac:dyDescent="0.2">
      <c r="F902" s="112"/>
      <c r="K902" s="29"/>
    </row>
    <row r="903" spans="6:11" ht="15.75" customHeight="1" x14ac:dyDescent="0.2">
      <c r="F903" s="112"/>
      <c r="K903" s="29"/>
    </row>
    <row r="904" spans="6:11" ht="15.75" customHeight="1" x14ac:dyDescent="0.2">
      <c r="F904" s="112"/>
      <c r="K904" s="29"/>
    </row>
    <row r="905" spans="6:11" ht="15.75" customHeight="1" x14ac:dyDescent="0.2">
      <c r="F905" s="112"/>
      <c r="K905" s="29"/>
    </row>
    <row r="906" spans="6:11" ht="15.75" customHeight="1" x14ac:dyDescent="0.2">
      <c r="F906" s="112"/>
      <c r="K906" s="29"/>
    </row>
    <row r="907" spans="6:11" ht="15.75" customHeight="1" x14ac:dyDescent="0.2">
      <c r="F907" s="112"/>
      <c r="K907" s="29"/>
    </row>
    <row r="908" spans="6:11" ht="15.75" customHeight="1" x14ac:dyDescent="0.2">
      <c r="F908" s="112"/>
      <c r="K908" s="29"/>
    </row>
    <row r="909" spans="6:11" ht="15.75" customHeight="1" x14ac:dyDescent="0.2">
      <c r="F909" s="112"/>
      <c r="K909" s="29"/>
    </row>
    <row r="910" spans="6:11" ht="15.75" customHeight="1" x14ac:dyDescent="0.2">
      <c r="F910" s="112"/>
      <c r="K910" s="29"/>
    </row>
    <row r="911" spans="6:11" ht="15.75" customHeight="1" x14ac:dyDescent="0.2">
      <c r="F911" s="112"/>
      <c r="K911" s="29"/>
    </row>
    <row r="912" spans="6:11" ht="15.75" customHeight="1" x14ac:dyDescent="0.2">
      <c r="F912" s="112"/>
      <c r="K912" s="29"/>
    </row>
    <row r="913" spans="6:11" ht="15.75" customHeight="1" x14ac:dyDescent="0.2">
      <c r="F913" s="112"/>
      <c r="K913" s="29"/>
    </row>
    <row r="914" spans="6:11" ht="15.75" customHeight="1" x14ac:dyDescent="0.2">
      <c r="F914" s="112"/>
      <c r="K914" s="29"/>
    </row>
    <row r="915" spans="6:11" ht="15.75" customHeight="1" x14ac:dyDescent="0.2">
      <c r="F915" s="112"/>
      <c r="K915" s="29"/>
    </row>
    <row r="916" spans="6:11" ht="15.75" customHeight="1" x14ac:dyDescent="0.2">
      <c r="F916" s="112"/>
      <c r="K916" s="29"/>
    </row>
    <row r="917" spans="6:11" ht="15.75" customHeight="1" x14ac:dyDescent="0.2">
      <c r="F917" s="112"/>
      <c r="K917" s="29"/>
    </row>
    <row r="918" spans="6:11" ht="15.75" customHeight="1" x14ac:dyDescent="0.2">
      <c r="F918" s="112"/>
      <c r="K918" s="29"/>
    </row>
    <row r="919" spans="6:11" ht="15.75" customHeight="1" x14ac:dyDescent="0.2">
      <c r="F919" s="112"/>
      <c r="K919" s="29"/>
    </row>
    <row r="920" spans="6:11" ht="15.75" customHeight="1" x14ac:dyDescent="0.2">
      <c r="F920" s="112"/>
      <c r="K920" s="29"/>
    </row>
    <row r="921" spans="6:11" ht="15.75" customHeight="1" x14ac:dyDescent="0.2">
      <c r="F921" s="112"/>
      <c r="K921" s="29"/>
    </row>
    <row r="922" spans="6:11" ht="15.75" customHeight="1" x14ac:dyDescent="0.2">
      <c r="F922" s="112"/>
      <c r="K922" s="29"/>
    </row>
    <row r="923" spans="6:11" ht="15.75" customHeight="1" x14ac:dyDescent="0.2">
      <c r="F923" s="112"/>
      <c r="K923" s="29"/>
    </row>
    <row r="924" spans="6:11" ht="15.75" customHeight="1" x14ac:dyDescent="0.2">
      <c r="F924" s="112"/>
      <c r="K924" s="29"/>
    </row>
    <row r="925" spans="6:11" ht="15.75" customHeight="1" x14ac:dyDescent="0.2">
      <c r="F925" s="112"/>
      <c r="K925" s="29"/>
    </row>
    <row r="926" spans="6:11" ht="15.75" customHeight="1" x14ac:dyDescent="0.2">
      <c r="F926" s="112"/>
      <c r="K926" s="29"/>
    </row>
    <row r="927" spans="6:11" ht="15.75" customHeight="1" x14ac:dyDescent="0.2">
      <c r="F927" s="112"/>
      <c r="K927" s="29"/>
    </row>
    <row r="928" spans="6:11" ht="15.75" customHeight="1" x14ac:dyDescent="0.2">
      <c r="F928" s="112"/>
      <c r="K928" s="29"/>
    </row>
    <row r="929" spans="6:11" ht="15.75" customHeight="1" x14ac:dyDescent="0.2">
      <c r="F929" s="112"/>
      <c r="K929" s="29"/>
    </row>
    <row r="930" spans="6:11" ht="15.75" customHeight="1" x14ac:dyDescent="0.2">
      <c r="F930" s="112"/>
      <c r="K930" s="29"/>
    </row>
    <row r="931" spans="6:11" ht="15.75" customHeight="1" x14ac:dyDescent="0.2">
      <c r="F931" s="112"/>
      <c r="K931" s="29"/>
    </row>
    <row r="932" spans="6:11" ht="15.75" customHeight="1" x14ac:dyDescent="0.2">
      <c r="F932" s="112"/>
      <c r="K932" s="29"/>
    </row>
    <row r="933" spans="6:11" ht="15.75" customHeight="1" x14ac:dyDescent="0.2">
      <c r="F933" s="112"/>
      <c r="K933" s="29"/>
    </row>
    <row r="934" spans="6:11" ht="15.75" customHeight="1" x14ac:dyDescent="0.2">
      <c r="F934" s="112"/>
      <c r="K934" s="29"/>
    </row>
    <row r="935" spans="6:11" ht="15.75" customHeight="1" x14ac:dyDescent="0.2">
      <c r="F935" s="112"/>
      <c r="K935" s="29"/>
    </row>
    <row r="936" spans="6:11" ht="15.75" customHeight="1" x14ac:dyDescent="0.2">
      <c r="F936" s="112"/>
      <c r="K936" s="29"/>
    </row>
    <row r="937" spans="6:11" ht="15.75" customHeight="1" x14ac:dyDescent="0.2">
      <c r="F937" s="112"/>
      <c r="K937" s="29"/>
    </row>
    <row r="938" spans="6:11" ht="15.75" customHeight="1" x14ac:dyDescent="0.2">
      <c r="F938" s="112"/>
      <c r="K938" s="29"/>
    </row>
    <row r="939" spans="6:11" ht="15.75" customHeight="1" x14ac:dyDescent="0.2">
      <c r="F939" s="112"/>
      <c r="K939" s="29"/>
    </row>
    <row r="940" spans="6:11" ht="15.75" customHeight="1" x14ac:dyDescent="0.2">
      <c r="F940" s="112"/>
      <c r="K940" s="29"/>
    </row>
    <row r="941" spans="6:11" ht="15.75" customHeight="1" x14ac:dyDescent="0.2">
      <c r="F941" s="112"/>
      <c r="K941" s="29"/>
    </row>
    <row r="942" spans="6:11" ht="15.75" customHeight="1" x14ac:dyDescent="0.2">
      <c r="F942" s="112"/>
      <c r="K942" s="29"/>
    </row>
    <row r="943" spans="6:11" ht="15.75" customHeight="1" x14ac:dyDescent="0.2">
      <c r="F943" s="112"/>
      <c r="K943" s="29"/>
    </row>
    <row r="944" spans="6:11" ht="15.75" customHeight="1" x14ac:dyDescent="0.2">
      <c r="F944" s="112"/>
      <c r="K944" s="29"/>
    </row>
    <row r="945" spans="6:11" ht="15.75" customHeight="1" x14ac:dyDescent="0.2">
      <c r="F945" s="112"/>
      <c r="K945" s="29"/>
    </row>
    <row r="946" spans="6:11" ht="15.75" customHeight="1" x14ac:dyDescent="0.2">
      <c r="F946" s="112"/>
      <c r="K946" s="29"/>
    </row>
    <row r="947" spans="6:11" ht="15.75" customHeight="1" x14ac:dyDescent="0.2">
      <c r="F947" s="112"/>
      <c r="K947" s="29"/>
    </row>
    <row r="948" spans="6:11" ht="15.75" customHeight="1" x14ac:dyDescent="0.2">
      <c r="F948" s="112"/>
      <c r="K948" s="29"/>
    </row>
    <row r="949" spans="6:11" ht="15.75" customHeight="1" x14ac:dyDescent="0.2">
      <c r="F949" s="112"/>
      <c r="K949" s="29"/>
    </row>
    <row r="950" spans="6:11" ht="15.75" customHeight="1" x14ac:dyDescent="0.2">
      <c r="F950" s="112"/>
      <c r="K950" s="29"/>
    </row>
    <row r="951" spans="6:11" ht="15.75" customHeight="1" x14ac:dyDescent="0.2">
      <c r="F951" s="112"/>
      <c r="K951" s="29"/>
    </row>
    <row r="952" spans="6:11" ht="15.75" customHeight="1" x14ac:dyDescent="0.2">
      <c r="F952" s="112"/>
      <c r="K952" s="29"/>
    </row>
    <row r="953" spans="6:11" ht="15.75" customHeight="1" x14ac:dyDescent="0.2">
      <c r="F953" s="112"/>
      <c r="K953" s="29"/>
    </row>
    <row r="954" spans="6:11" ht="15.75" customHeight="1" x14ac:dyDescent="0.2">
      <c r="F954" s="112"/>
      <c r="K954" s="29"/>
    </row>
    <row r="955" spans="6:11" ht="15.75" customHeight="1" x14ac:dyDescent="0.2">
      <c r="F955" s="112"/>
      <c r="K955" s="29"/>
    </row>
    <row r="956" spans="6:11" ht="15.75" customHeight="1" x14ac:dyDescent="0.2">
      <c r="F956" s="112"/>
      <c r="K956" s="29"/>
    </row>
    <row r="957" spans="6:11" ht="15.75" customHeight="1" x14ac:dyDescent="0.2">
      <c r="F957" s="112"/>
      <c r="K957" s="29"/>
    </row>
    <row r="958" spans="6:11" ht="15.75" customHeight="1" x14ac:dyDescent="0.2">
      <c r="F958" s="112"/>
      <c r="K958" s="29"/>
    </row>
    <row r="959" spans="6:11" ht="15.75" customHeight="1" x14ac:dyDescent="0.2">
      <c r="F959" s="112"/>
      <c r="K959" s="29"/>
    </row>
    <row r="960" spans="6:11" ht="15.75" customHeight="1" x14ac:dyDescent="0.2">
      <c r="F960" s="112"/>
      <c r="K960" s="29"/>
    </row>
    <row r="961" spans="6:11" ht="15.75" customHeight="1" x14ac:dyDescent="0.2">
      <c r="F961" s="112"/>
      <c r="K961" s="29"/>
    </row>
    <row r="962" spans="6:11" ht="15.75" customHeight="1" x14ac:dyDescent="0.2">
      <c r="F962" s="112"/>
      <c r="K962" s="29"/>
    </row>
    <row r="963" spans="6:11" ht="15.75" customHeight="1" x14ac:dyDescent="0.2">
      <c r="F963" s="112"/>
      <c r="K963" s="29"/>
    </row>
    <row r="964" spans="6:11" ht="15.75" customHeight="1" x14ac:dyDescent="0.2">
      <c r="F964" s="112"/>
      <c r="K964" s="29"/>
    </row>
    <row r="965" spans="6:11" ht="15.75" customHeight="1" x14ac:dyDescent="0.2">
      <c r="F965" s="112"/>
      <c r="K965" s="29"/>
    </row>
    <row r="966" spans="6:11" ht="15.75" customHeight="1" x14ac:dyDescent="0.2">
      <c r="F966" s="112"/>
      <c r="K966" s="29"/>
    </row>
    <row r="967" spans="6:11" ht="15.75" customHeight="1" x14ac:dyDescent="0.2">
      <c r="F967" s="112"/>
      <c r="K967" s="29"/>
    </row>
    <row r="968" spans="6:11" ht="15.75" customHeight="1" x14ac:dyDescent="0.2">
      <c r="F968" s="112"/>
      <c r="K968" s="29"/>
    </row>
    <row r="969" spans="6:11" ht="15.75" customHeight="1" x14ac:dyDescent="0.2">
      <c r="F969" s="112"/>
      <c r="K969" s="29"/>
    </row>
    <row r="970" spans="6:11" ht="15.75" customHeight="1" x14ac:dyDescent="0.2">
      <c r="F970" s="112"/>
      <c r="K970" s="29"/>
    </row>
    <row r="971" spans="6:11" ht="15.75" customHeight="1" x14ac:dyDescent="0.2">
      <c r="F971" s="112"/>
      <c r="K971" s="29"/>
    </row>
    <row r="972" spans="6:11" ht="15.75" customHeight="1" x14ac:dyDescent="0.2">
      <c r="F972" s="112"/>
      <c r="K972" s="29"/>
    </row>
    <row r="973" spans="6:11" ht="15.75" customHeight="1" x14ac:dyDescent="0.2">
      <c r="F973" s="112"/>
      <c r="K973" s="29"/>
    </row>
    <row r="974" spans="6:11" ht="15.75" customHeight="1" x14ac:dyDescent="0.2">
      <c r="F974" s="112"/>
      <c r="K974" s="29"/>
    </row>
    <row r="975" spans="6:11" ht="15.75" customHeight="1" x14ac:dyDescent="0.2">
      <c r="F975" s="112"/>
      <c r="K975" s="29"/>
    </row>
    <row r="976" spans="6:11" ht="15.75" customHeight="1" x14ac:dyDescent="0.2">
      <c r="F976" s="112"/>
      <c r="K976" s="29"/>
    </row>
    <row r="977" spans="6:11" ht="15.75" customHeight="1" x14ac:dyDescent="0.2">
      <c r="F977" s="112"/>
      <c r="K977" s="29"/>
    </row>
    <row r="978" spans="6:11" ht="15.75" customHeight="1" x14ac:dyDescent="0.2">
      <c r="F978" s="112"/>
      <c r="K978" s="29"/>
    </row>
    <row r="979" spans="6:11" ht="15.75" customHeight="1" x14ac:dyDescent="0.2">
      <c r="F979" s="112"/>
      <c r="K979" s="29"/>
    </row>
    <row r="980" spans="6:11" ht="15.75" customHeight="1" x14ac:dyDescent="0.2">
      <c r="F980" s="112"/>
      <c r="K980" s="29"/>
    </row>
    <row r="981" spans="6:11" ht="15.75" customHeight="1" x14ac:dyDescent="0.2">
      <c r="F981" s="112"/>
      <c r="K981" s="29"/>
    </row>
    <row r="982" spans="6:11" ht="15.75" customHeight="1" x14ac:dyDescent="0.2">
      <c r="F982" s="112"/>
      <c r="K982" s="29"/>
    </row>
    <row r="983" spans="6:11" ht="15.75" customHeight="1" x14ac:dyDescent="0.2">
      <c r="F983" s="112"/>
      <c r="K983" s="29"/>
    </row>
    <row r="984" spans="6:11" ht="15.75" customHeight="1" x14ac:dyDescent="0.2">
      <c r="F984" s="112"/>
      <c r="K984" s="29"/>
    </row>
    <row r="985" spans="6:11" ht="15.75" customHeight="1" x14ac:dyDescent="0.2">
      <c r="F985" s="112"/>
      <c r="K985" s="29"/>
    </row>
    <row r="986" spans="6:11" ht="15.75" customHeight="1" x14ac:dyDescent="0.2">
      <c r="F986" s="112"/>
      <c r="K986" s="29"/>
    </row>
    <row r="987" spans="6:11" ht="15.75" customHeight="1" x14ac:dyDescent="0.2">
      <c r="F987" s="112"/>
      <c r="K987" s="29"/>
    </row>
    <row r="988" spans="6:11" ht="15.75" customHeight="1" x14ac:dyDescent="0.2">
      <c r="F988" s="112"/>
      <c r="K988" s="29"/>
    </row>
    <row r="989" spans="6:11" ht="15.75" customHeight="1" x14ac:dyDescent="0.2">
      <c r="F989" s="112"/>
      <c r="K989" s="29"/>
    </row>
    <row r="990" spans="6:11" ht="15.75" customHeight="1" x14ac:dyDescent="0.2">
      <c r="F990" s="112"/>
      <c r="K990" s="29"/>
    </row>
    <row r="991" spans="6:11" ht="15.75" customHeight="1" x14ac:dyDescent="0.2">
      <c r="F991" s="112"/>
      <c r="K991" s="29"/>
    </row>
    <row r="992" spans="6:11" ht="15.75" customHeight="1" x14ac:dyDescent="0.2">
      <c r="F992" s="112"/>
      <c r="K992" s="29"/>
    </row>
    <row r="993" spans="6:11" ht="15.75" customHeight="1" x14ac:dyDescent="0.2">
      <c r="F993" s="112"/>
      <c r="K993" s="29"/>
    </row>
    <row r="994" spans="6:11" ht="15.75" customHeight="1" x14ac:dyDescent="0.2">
      <c r="F994" s="112"/>
      <c r="K994" s="29"/>
    </row>
    <row r="995" spans="6:11" ht="15.75" customHeight="1" x14ac:dyDescent="0.2">
      <c r="F995" s="112"/>
      <c r="K995" s="29"/>
    </row>
    <row r="996" spans="6:11" ht="15.75" customHeight="1" x14ac:dyDescent="0.2">
      <c r="F996" s="112"/>
      <c r="K996" s="29"/>
    </row>
    <row r="997" spans="6:11" ht="15.75" customHeight="1" x14ac:dyDescent="0.2">
      <c r="F997" s="112"/>
      <c r="K997" s="29"/>
    </row>
    <row r="998" spans="6:11" ht="15.75" customHeight="1" x14ac:dyDescent="0.2">
      <c r="F998" s="112"/>
      <c r="K998" s="29"/>
    </row>
    <row r="999" spans="6:11" ht="15.75" customHeight="1" x14ac:dyDescent="0.2">
      <c r="F999" s="112"/>
      <c r="K999" s="29"/>
    </row>
    <row r="1000" spans="6:11" ht="15.75" customHeight="1" x14ac:dyDescent="0.2">
      <c r="F1000" s="112"/>
      <c r="K1000" s="29"/>
    </row>
  </sheetData>
  <pageMargins left="0.7" right="0.7" top="0.75" bottom="0.75" header="0" footer="0"/>
  <pageSetup paperSize="9" orientation="portrait"/>
  <tableParts count="1">
    <tablePart r:id="rId1"/>
  </tableParts>
  <extLst>
    <ext xmlns:x14="http://schemas.microsoft.com/office/spreadsheetml/2009/9/main" uri="{CCE6A557-97BC-4b89-ADB6-D9C93CAAB3DF}">
      <x14:dataValidations xmlns:xm="http://schemas.microsoft.com/office/excel/2006/main" count="4">
        <x14:dataValidation type="list" allowBlank="1" showErrorMessage="1" xr:uid="{00000000-0002-0000-0600-000000000000}">
          <x14:formula1>
            <xm:f>'DATA 01 2025'!$K$27:$K$28</xm:f>
          </x14:formula1>
          <xm:sqref>J2:J215</xm:sqref>
        </x14:dataValidation>
        <x14:dataValidation type="list" allowBlank="1" showErrorMessage="1" xr:uid="{00000000-0002-0000-0600-000001000000}">
          <x14:formula1>
            <xm:f>'DATA 01 2025'!$L$27:$L$29</xm:f>
          </x14:formula1>
          <xm:sqref>L2:L215</xm:sqref>
        </x14:dataValidation>
        <x14:dataValidation type="list" allowBlank="1" showErrorMessage="1" xr:uid="{00000000-0002-0000-0600-000002000000}">
          <x14:formula1>
            <xm:f>'DATA 01 2025'!$I$27:$I$28</xm:f>
          </x14:formula1>
          <xm:sqref>G2:G215</xm:sqref>
        </x14:dataValidation>
        <x14:dataValidation type="list" allowBlank="1" showErrorMessage="1" xr:uid="{00000000-0002-0000-0600-000003000000}">
          <x14:formula1>
            <xm:f>'DATA 01 2025'!$J$27:$J$28</xm:f>
          </x14:formula1>
          <xm:sqref>I2:I215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1000"/>
  <sheetViews>
    <sheetView topLeftCell="L1" workbookViewId="0">
      <selection activeCell="S4" sqref="S4"/>
    </sheetView>
  </sheetViews>
  <sheetFormatPr baseColWidth="10" defaultColWidth="14.42578125" defaultRowHeight="15" customHeight="1" x14ac:dyDescent="0.25"/>
  <cols>
    <col min="1" max="1" width="15" customWidth="1"/>
    <col min="2" max="26" width="10.7109375" customWidth="1"/>
  </cols>
  <sheetData>
    <row r="1" spans="1:24" x14ac:dyDescent="0.25">
      <c r="A1" s="13" t="s">
        <v>107</v>
      </c>
      <c r="B1" s="1" t="s">
        <v>108</v>
      </c>
      <c r="C1" s="1" t="s">
        <v>109</v>
      </c>
      <c r="D1" s="1" t="s">
        <v>110</v>
      </c>
      <c r="E1" s="1" t="s">
        <v>111</v>
      </c>
      <c r="F1" s="1" t="s">
        <v>112</v>
      </c>
      <c r="G1" s="1" t="s">
        <v>113</v>
      </c>
      <c r="H1" s="1"/>
      <c r="S1" s="14" t="s">
        <v>114</v>
      </c>
      <c r="T1" s="14" t="s">
        <v>115</v>
      </c>
      <c r="U1" s="14" t="s">
        <v>116</v>
      </c>
      <c r="V1" s="14" t="s">
        <v>117</v>
      </c>
      <c r="W1" s="14" t="s">
        <v>118</v>
      </c>
      <c r="X1" s="14" t="s">
        <v>119</v>
      </c>
    </row>
    <row r="2" spans="1:24" ht="45" x14ac:dyDescent="0.25">
      <c r="A2" s="14">
        <f>IF(LEN('RNV 01 2025'!G2)&gt;0, 1, 0)</f>
        <v>1</v>
      </c>
      <c r="B2" s="14">
        <f>IF('RNV 01 2025'!J2="En tiempo",1,0)</f>
        <v>0</v>
      </c>
      <c r="C2" s="14">
        <f t="shared" ref="C2:C215" si="0">(A2+B2)/2</f>
        <v>0.5</v>
      </c>
      <c r="D2" s="14">
        <f>IF('RNV 01 2025'!G2="Acepta", 1, IF('RNV 01 2025'!G2="Rechaza", 0.5, IF(ISBLANK('RNV 01 2025'!G2), 0, )))</f>
        <v>1</v>
      </c>
      <c r="E2" s="14">
        <f>IF('RNV 01 2025'!I2="Se señala",1,0)</f>
        <v>1</v>
      </c>
      <c r="F2" s="14">
        <f t="shared" ref="F2:F215" si="1">(D2+E2)/2</f>
        <v>1</v>
      </c>
      <c r="G2" s="14">
        <f>IF('RNV 01 2025'!L2="Implementadas", 1, IF('RNV 01 2025'!L2="Parcialmente implementadas", 0.5, IF('RNV 01 2025'!L2="No implementadas", 0,"0" )))</f>
        <v>1</v>
      </c>
      <c r="S2" s="15" t="s">
        <v>120</v>
      </c>
      <c r="T2" s="14" t="s">
        <v>17</v>
      </c>
      <c r="U2" s="14" t="s">
        <v>30</v>
      </c>
      <c r="V2" s="15" t="s">
        <v>121</v>
      </c>
      <c r="W2" s="15" t="s">
        <v>122</v>
      </c>
      <c r="X2" s="15" t="s">
        <v>12</v>
      </c>
    </row>
    <row r="3" spans="1:24" x14ac:dyDescent="0.25">
      <c r="A3" s="14">
        <f>IF(LEN('RNV 01 2025'!G3)&gt;0, 1, 0)</f>
        <v>1</v>
      </c>
      <c r="B3" s="14">
        <f>IF('RNV 01 2025'!J3="En tiempo",1,0)</f>
        <v>1</v>
      </c>
      <c r="C3" s="14">
        <f t="shared" si="0"/>
        <v>1</v>
      </c>
      <c r="D3" s="14">
        <f>IF('RNV 01 2025'!G3="Acepta", 1, IF('RNV 01 2025'!G3="Rechaza", 0.5, IF(ISBLANK('RNV 01 2025'!G3), 0, )))</f>
        <v>1</v>
      </c>
      <c r="E3" s="14">
        <f>IF('RNV 01 2025'!I3="Se señala",1,0)</f>
        <v>1</v>
      </c>
      <c r="F3" s="14">
        <f t="shared" si="1"/>
        <v>1</v>
      </c>
      <c r="G3" s="14">
        <f>IF('RNV 01 2025'!L3="Implementadas", 1, IF('RNV 01 2025'!L3="Parcialmente implementadas", 0.5, IF('RNV 01 2025'!L3="No implementadas", 0,"0" )))</f>
        <v>1</v>
      </c>
      <c r="I3" s="14" t="s">
        <v>123</v>
      </c>
      <c r="J3" s="14" t="s">
        <v>124</v>
      </c>
      <c r="K3" s="14" t="s">
        <v>125</v>
      </c>
      <c r="L3" s="14" t="s">
        <v>126</v>
      </c>
      <c r="M3" s="14" t="s">
        <v>127</v>
      </c>
      <c r="N3" s="14" t="s">
        <v>128</v>
      </c>
      <c r="O3" s="14" t="s">
        <v>129</v>
      </c>
      <c r="P3" s="14" t="s">
        <v>130</v>
      </c>
    </row>
    <row r="4" spans="1:24" x14ac:dyDescent="0.25">
      <c r="A4" s="14">
        <f>IF(LEN('RNV 01 2025'!G4)&gt;0, 1, 0)</f>
        <v>1</v>
      </c>
      <c r="B4" s="14">
        <f>IF('RNV 01 2025'!J4="En tiempo",1,0)</f>
        <v>1</v>
      </c>
      <c r="C4" s="14">
        <f t="shared" si="0"/>
        <v>1</v>
      </c>
      <c r="D4" s="14">
        <f>IF('RNV 01 2025'!G4="Acepta", 1, IF('RNV 01 2025'!G4="Rechaza", 0.5, IF(ISBLANK('RNV 01 2025'!G4), 0, )))</f>
        <v>1</v>
      </c>
      <c r="E4" s="14">
        <f>IF('RNV 01 2025'!I4="Se señala",1,0)</f>
        <v>1</v>
      </c>
      <c r="F4" s="14">
        <f t="shared" si="1"/>
        <v>1</v>
      </c>
      <c r="G4" s="14">
        <f>IF('RNV 01 2025'!L4="Implementadas", 1, IF('RNV 01 2025'!L4="Parcialmente implementadas", 0.5, IF('RNV 01 2025'!L4="No implementadas", 0,"0" )))</f>
        <v>1</v>
      </c>
      <c r="I4" s="14">
        <f>COUNT('RNV 01 2025'!F2:'RNV 01 2025'!F215)</f>
        <v>55</v>
      </c>
      <c r="J4" s="26">
        <v>214</v>
      </c>
      <c r="K4" s="14">
        <f>COUNTIF('RNV 01 2025'!G:G,"Acepta")</f>
        <v>67</v>
      </c>
      <c r="L4" s="14">
        <f>COUNTIF('RNV 01 2025'!G:G,"Rechaza")</f>
        <v>5</v>
      </c>
      <c r="M4" s="14">
        <f>COUNTBLANK('RNV 01 2025'!G2:'RNV 01 2025'!G215)</f>
        <v>142</v>
      </c>
      <c r="N4" s="14">
        <f>COUNTIF('RNV 01 2025'!J:J,"En tiempo")</f>
        <v>53</v>
      </c>
      <c r="O4" s="14">
        <f t="array" ref="O4">COUNT(IF(LEN('RNV 01 2025'!J2:'RNV 01 2025'!J215)&gt;0,1))</f>
        <v>71</v>
      </c>
      <c r="P4" s="14">
        <f>COUNTIF('RNV 01 2025'!L2:'RNV 01 2025'!L215,"Implementadas")</f>
        <v>19</v>
      </c>
      <c r="S4" s="9">
        <f>O4/J4</f>
        <v>0.33177570093457942</v>
      </c>
      <c r="T4" s="9">
        <f>K4/J4</f>
        <v>0.31308411214953269</v>
      </c>
      <c r="U4" s="9">
        <f>L4/J4</f>
        <v>2.336448598130841E-2</v>
      </c>
      <c r="V4" s="9">
        <f>M4/J4</f>
        <v>0.66355140186915884</v>
      </c>
      <c r="W4" s="9">
        <f>N4/O4</f>
        <v>0.74647887323943662</v>
      </c>
      <c r="X4" s="9">
        <f>P4/K4</f>
        <v>0.28358208955223879</v>
      </c>
    </row>
    <row r="5" spans="1:24" x14ac:dyDescent="0.25">
      <c r="A5" s="14">
        <f>IF(LEN('RNV 01 2025'!G5)&gt;0, 1, 0)</f>
        <v>1</v>
      </c>
      <c r="B5" s="14">
        <f>IF('RNV 01 2025'!J5="En tiempo",1,0)</f>
        <v>1</v>
      </c>
      <c r="C5" s="14">
        <f t="shared" si="0"/>
        <v>1</v>
      </c>
      <c r="D5" s="14">
        <f>IF('RNV 01 2025'!G5="Acepta", 1, IF('RNV 01 2025'!G5="Rechaza", 0.5, IF(ISBLANK('RNV 01 2025'!G5), 0, )))</f>
        <v>1</v>
      </c>
      <c r="E5" s="14">
        <f>IF('RNV 01 2025'!I5="Se señala",1,0)</f>
        <v>1</v>
      </c>
      <c r="F5" s="14">
        <f t="shared" si="1"/>
        <v>1</v>
      </c>
      <c r="G5" s="14" t="str">
        <f>IF('RNV 01 2025'!L5="Implementadas", 1, IF('RNV 01 2025'!L5="Parcialmente implementadas", 0.5, IF('RNV 01 2025'!L5="No implementadas", 0,"0" )))</f>
        <v>0</v>
      </c>
    </row>
    <row r="6" spans="1:24" x14ac:dyDescent="0.25">
      <c r="A6" s="14">
        <f>IF(LEN('RNV 01 2025'!G6)&gt;0, 1, 0)</f>
        <v>1</v>
      </c>
      <c r="B6" s="14">
        <f>IF('RNV 01 2025'!J6="En tiempo",1,0)</f>
        <v>1</v>
      </c>
      <c r="C6" s="14">
        <f t="shared" si="0"/>
        <v>1</v>
      </c>
      <c r="D6" s="14">
        <f>IF('RNV 01 2025'!G6="Acepta", 1, IF('RNV 01 2025'!G6="Rechaza", 0.5, IF(ISBLANK('RNV 01 2025'!G6), 0, )))</f>
        <v>1</v>
      </c>
      <c r="E6" s="14">
        <f>IF('RNV 01 2025'!I6="Se señala",1,0)</f>
        <v>1</v>
      </c>
      <c r="F6" s="14">
        <f t="shared" si="1"/>
        <v>1</v>
      </c>
      <c r="G6" s="14" t="str">
        <f>IF('RNV 01 2025'!L6="Implementadas", 1, IF('RNV 01 2025'!L6="Parcialmente implementadas", 0.5, IF('RNV 01 2025'!L6="No implementadas", 0,"0" )))</f>
        <v>0</v>
      </c>
      <c r="S6" s="14">
        <v>1</v>
      </c>
      <c r="T6" s="14">
        <v>3</v>
      </c>
      <c r="U6" s="14">
        <v>4</v>
      </c>
      <c r="V6" s="14">
        <v>5</v>
      </c>
      <c r="W6" s="14">
        <v>2</v>
      </c>
    </row>
    <row r="7" spans="1:24" x14ac:dyDescent="0.25">
      <c r="A7" s="14">
        <f>IF(LEN('RNV 01 2025'!G7)&gt;0, 1, 0)</f>
        <v>0</v>
      </c>
      <c r="B7" s="14">
        <f>IF('RNV 01 2025'!J7="En tiempo",1,0)</f>
        <v>0</v>
      </c>
      <c r="C7" s="14">
        <f t="shared" si="0"/>
        <v>0</v>
      </c>
      <c r="D7" s="14">
        <f>IF('RNV 01 2025'!G7="Acepta", 1, IF('RNV 01 2025'!G7="Rechaza", 0.5, IF(ISBLANK('RNV 01 2025'!G7), 0, )))</f>
        <v>0</v>
      </c>
      <c r="E7" s="14">
        <f>IF('RNV 01 2025'!I7="Se señala",1,0)</f>
        <v>0</v>
      </c>
      <c r="F7" s="14">
        <f t="shared" si="1"/>
        <v>0</v>
      </c>
      <c r="G7" s="14" t="str">
        <f>IF('RNV 01 2025'!L7="Implementadas", 1, IF('RNV 01 2025'!L7="Parcialmente implementadas", 0.5, IF('RNV 01 2025'!L7="No implementadas", 0,"0" )))</f>
        <v>0</v>
      </c>
    </row>
    <row r="8" spans="1:24" x14ac:dyDescent="0.25">
      <c r="A8" s="14">
        <f>IF(LEN('RNV 01 2025'!G8)&gt;0, 1, 0)</f>
        <v>1</v>
      </c>
      <c r="B8" s="14">
        <f>IF('RNV 01 2025'!J8="En tiempo",1,0)</f>
        <v>1</v>
      </c>
      <c r="C8" s="14">
        <f t="shared" si="0"/>
        <v>1</v>
      </c>
      <c r="D8" s="14">
        <f>IF('RNV 01 2025'!G8="Acepta", 1, IF('RNV 01 2025'!G8="Rechaza", 0.5, IF(ISBLANK('RNV 01 2025'!G8), 0, )))</f>
        <v>0.5</v>
      </c>
      <c r="E8" s="14">
        <f>IF('RNV 01 2025'!I8="Se señala",1,0)</f>
        <v>0</v>
      </c>
      <c r="F8" s="14">
        <f t="shared" si="1"/>
        <v>0.25</v>
      </c>
      <c r="G8" s="14" t="str">
        <f>IF('RNV 01 2025'!L8="Implementadas", 1, IF('RNV 01 2025'!L8="Parcialmente implementadas", 0.5, IF('RNV 01 2025'!L8="No implementadas", 0,"0" )))</f>
        <v>0</v>
      </c>
    </row>
    <row r="9" spans="1:24" x14ac:dyDescent="0.25">
      <c r="A9" s="14">
        <f>IF(LEN('RNV 01 2025'!G9)&gt;0, 1, 0)</f>
        <v>0</v>
      </c>
      <c r="B9" s="14">
        <f>IF('RNV 01 2025'!J9="En tiempo",1,0)</f>
        <v>0</v>
      </c>
      <c r="C9" s="14">
        <f t="shared" si="0"/>
        <v>0</v>
      </c>
      <c r="D9" s="14">
        <f>IF('RNV 01 2025'!G9="Acepta", 1, IF('RNV 01 2025'!G9="Rechaza", 0.5, IF(ISBLANK('RNV 01 2025'!G9), 0, )))</f>
        <v>0</v>
      </c>
      <c r="E9" s="14">
        <f>IF('RNV 01 2025'!I9="Se señala",1,0)</f>
        <v>0</v>
      </c>
      <c r="F9" s="14">
        <f t="shared" si="1"/>
        <v>0</v>
      </c>
      <c r="G9" s="14" t="str">
        <f>IF('RNV 01 2025'!L9="Implementadas", 1, IF('RNV 01 2025'!L9="Parcialmente implementadas", 0.5, IF('RNV 01 2025'!L9="No implementadas", 0,"0" )))</f>
        <v>0</v>
      </c>
      <c r="I9" s="14" t="s">
        <v>107</v>
      </c>
      <c r="J9" s="14" t="s">
        <v>131</v>
      </c>
    </row>
    <row r="10" spans="1:24" x14ac:dyDescent="0.25">
      <c r="A10" s="14">
        <f>IF(LEN('RNV 01 2025'!G10)&gt;0, 1, 0)</f>
        <v>1</v>
      </c>
      <c r="B10" s="14">
        <f>IF('RNV 01 2025'!J10="En tiempo",1,0)</f>
        <v>1</v>
      </c>
      <c r="C10" s="14">
        <f t="shared" si="0"/>
        <v>1</v>
      </c>
      <c r="D10" s="14">
        <f>IF('RNV 01 2025'!G10="Acepta", 1, IF('RNV 01 2025'!G10="Rechaza", 0.5, IF(ISBLANK('RNV 01 2025'!G10), 0, )))</f>
        <v>1</v>
      </c>
      <c r="E10" s="14">
        <f>IF('RNV 01 2025'!I10="Se señala",1,0)</f>
        <v>1</v>
      </c>
      <c r="F10" s="14">
        <f t="shared" si="1"/>
        <v>1</v>
      </c>
      <c r="G10" s="14" t="str">
        <f>IF('RNV 01 2025'!L10="Implementadas", 1, IF('RNV 01 2025'!L10="Parcialmente implementadas", 0.5, IF('RNV 01 2025'!L10="No implementadas", 0,"0" )))</f>
        <v>0</v>
      </c>
      <c r="I10" s="14" t="s">
        <v>108</v>
      </c>
      <c r="J10" s="14" t="s">
        <v>9</v>
      </c>
    </row>
    <row r="11" spans="1:24" x14ac:dyDescent="0.25">
      <c r="A11" s="14">
        <f>IF(LEN('RNV 01 2025'!G11)&gt;0, 1, 0)</f>
        <v>0</v>
      </c>
      <c r="B11" s="14">
        <f>IF('RNV 01 2025'!J11="En tiempo",1,0)</f>
        <v>0</v>
      </c>
      <c r="C11" s="14">
        <f t="shared" si="0"/>
        <v>0</v>
      </c>
      <c r="D11" s="14">
        <f>IF('RNV 01 2025'!G11="Acepta", 1, IF('RNV 01 2025'!G11="Rechaza", 0.5, IF(ISBLANK('RNV 01 2025'!G11), 0, )))</f>
        <v>0</v>
      </c>
      <c r="E11" s="14">
        <f>IF('RNV 01 2025'!I11="Se señala",1,0)</f>
        <v>0</v>
      </c>
      <c r="F11" s="14">
        <f t="shared" si="1"/>
        <v>0</v>
      </c>
      <c r="G11" s="14" t="str">
        <f>IF('RNV 01 2025'!L11="Implementadas", 1, IF('RNV 01 2025'!L11="Parcialmente implementadas", 0.5, IF('RNV 01 2025'!L11="No implementadas", 0,"0" )))</f>
        <v>0</v>
      </c>
      <c r="I11" s="14" t="s">
        <v>109</v>
      </c>
      <c r="J11" s="14" t="s">
        <v>132</v>
      </c>
    </row>
    <row r="12" spans="1:24" x14ac:dyDescent="0.25">
      <c r="A12" s="14">
        <f>IF(LEN('RNV 01 2025'!G12)&gt;0, 1, 0)</f>
        <v>0</v>
      </c>
      <c r="B12" s="14">
        <f>IF('RNV 01 2025'!J12="En tiempo",1,0)</f>
        <v>0</v>
      </c>
      <c r="C12" s="14">
        <f t="shared" si="0"/>
        <v>0</v>
      </c>
      <c r="D12" s="14">
        <f>IF('RNV 01 2025'!G12="Acepta", 1, IF('RNV 01 2025'!G12="Rechaza", 0.5, IF(ISBLANK('RNV 01 2025'!G12), 0, )))</f>
        <v>0</v>
      </c>
      <c r="E12" s="14">
        <f>IF('RNV 01 2025'!I12="Se señala",1,0)</f>
        <v>0</v>
      </c>
      <c r="F12" s="14">
        <f t="shared" si="1"/>
        <v>0</v>
      </c>
      <c r="G12" s="14" t="str">
        <f>IF('RNV 01 2025'!L12="Implementadas", 1, IF('RNV 01 2025'!L12="Parcialmente implementadas", 0.5, IF('RNV 01 2025'!L12="No implementadas", 0,"0" )))</f>
        <v>0</v>
      </c>
      <c r="I12" s="14" t="s">
        <v>110</v>
      </c>
      <c r="J12" s="14" t="s">
        <v>133</v>
      </c>
    </row>
    <row r="13" spans="1:24" x14ac:dyDescent="0.25">
      <c r="A13" s="14">
        <f>IF(LEN('RNV 01 2025'!G13)&gt;0, 1, 0)</f>
        <v>0</v>
      </c>
      <c r="B13" s="14">
        <f>IF('RNV 01 2025'!J13="En tiempo",1,0)</f>
        <v>0</v>
      </c>
      <c r="C13" s="14">
        <f t="shared" si="0"/>
        <v>0</v>
      </c>
      <c r="D13" s="14">
        <f>IF('RNV 01 2025'!G13="Acepta", 1, IF('RNV 01 2025'!G13="Rechaza", 0.5, IF(ISBLANK('RNV 01 2025'!G13), 0, )))</f>
        <v>0</v>
      </c>
      <c r="E13" s="14">
        <f>IF('RNV 01 2025'!I13="Se señala",1,0)</f>
        <v>0</v>
      </c>
      <c r="F13" s="14">
        <f t="shared" si="1"/>
        <v>0</v>
      </c>
      <c r="G13" s="14" t="str">
        <f>IF('RNV 01 2025'!L13="Implementadas", 1, IF('RNV 01 2025'!L13="Parcialmente implementadas", 0.5, IF('RNV 01 2025'!L13="No implementadas", 0,"0" )))</f>
        <v>0</v>
      </c>
      <c r="I13" s="14" t="s">
        <v>134</v>
      </c>
      <c r="J13" s="14" t="s">
        <v>135</v>
      </c>
    </row>
    <row r="14" spans="1:24" x14ac:dyDescent="0.25">
      <c r="A14" s="14">
        <f>IF(LEN('RNV 01 2025'!G14)&gt;0, 1, 0)</f>
        <v>1</v>
      </c>
      <c r="B14" s="14">
        <f>IF('RNV 01 2025'!J14="En tiempo",1,0)</f>
        <v>1</v>
      </c>
      <c r="C14" s="14">
        <f t="shared" si="0"/>
        <v>1</v>
      </c>
      <c r="D14" s="14">
        <f>IF('RNV 01 2025'!G14="Acepta", 1, IF('RNV 01 2025'!G14="Rechaza", 0.5, IF(ISBLANK('RNV 01 2025'!G14), 0, )))</f>
        <v>1</v>
      </c>
      <c r="E14" s="14">
        <f>IF('RNV 01 2025'!I14="Se señala",1,0)</f>
        <v>1</v>
      </c>
      <c r="F14" s="14">
        <f t="shared" si="1"/>
        <v>1</v>
      </c>
      <c r="G14" s="14" t="str">
        <f>IF('RNV 01 2025'!L14="Implementadas", 1, IF('RNV 01 2025'!L14="Parcialmente implementadas", 0.5, IF('RNV 01 2025'!L14="No implementadas", 0,"0" )))</f>
        <v>0</v>
      </c>
      <c r="I14" s="14" t="s">
        <v>112</v>
      </c>
      <c r="J14" s="14" t="s">
        <v>6</v>
      </c>
    </row>
    <row r="15" spans="1:24" x14ac:dyDescent="0.25">
      <c r="A15" s="14">
        <f>IF(LEN('RNV 01 2025'!G15)&gt;0, 1, 0)</f>
        <v>1</v>
      </c>
      <c r="B15" s="14">
        <f>IF('RNV 01 2025'!J15="En tiempo",1,0)</f>
        <v>1</v>
      </c>
      <c r="C15" s="14">
        <f t="shared" si="0"/>
        <v>1</v>
      </c>
      <c r="D15" s="14">
        <f>IF('RNV 01 2025'!G15="Acepta", 1, IF('RNV 01 2025'!G15="Rechaza", 0.5, IF(ISBLANK('RNV 01 2025'!G15), 0, )))</f>
        <v>1</v>
      </c>
      <c r="E15" s="14">
        <f>IF('RNV 01 2025'!I15="Se señala",1,0)</f>
        <v>1</v>
      </c>
      <c r="F15" s="14">
        <f t="shared" si="1"/>
        <v>1</v>
      </c>
      <c r="G15" s="14" t="str">
        <f>IF('RNV 01 2025'!L15="Implementadas", 1, IF('RNV 01 2025'!L15="Parcialmente implementadas", 0.5, IF('RNV 01 2025'!L15="No implementadas", 0,"0" )))</f>
        <v>0</v>
      </c>
      <c r="I15" s="14" t="s">
        <v>113</v>
      </c>
      <c r="J15" s="14" t="s">
        <v>136</v>
      </c>
    </row>
    <row r="16" spans="1:24" x14ac:dyDescent="0.25">
      <c r="A16" s="14">
        <f>IF(LEN('RNV 01 2025'!G16)&gt;0, 1, 0)</f>
        <v>0</v>
      </c>
      <c r="B16" s="14">
        <f>IF('RNV 01 2025'!J16="En tiempo",1,0)</f>
        <v>0</v>
      </c>
      <c r="C16" s="14">
        <f t="shared" si="0"/>
        <v>0</v>
      </c>
      <c r="D16" s="14">
        <f>IF('RNV 01 2025'!G16="Acepta", 1, IF('RNV 01 2025'!G16="Rechaza", 0.5, IF(ISBLANK('RNV 01 2025'!G16), 0, )))</f>
        <v>0</v>
      </c>
      <c r="E16" s="14">
        <f>IF('RNV 01 2025'!I16="Se señala",1,0)</f>
        <v>0</v>
      </c>
      <c r="F16" s="14">
        <f t="shared" si="1"/>
        <v>0</v>
      </c>
      <c r="G16" s="14" t="str">
        <f>IF('RNV 01 2025'!L16="Implementadas", 1, IF('RNV 01 2025'!L16="Parcialmente implementadas", 0.5, IF('RNV 01 2025'!L16="No implementadas", 0,"0" )))</f>
        <v>0</v>
      </c>
    </row>
    <row r="17" spans="1:24" x14ac:dyDescent="0.25">
      <c r="A17" s="14">
        <f>IF(LEN('RNV 01 2025'!G17)&gt;0, 1, 0)</f>
        <v>1</v>
      </c>
      <c r="B17" s="14">
        <f>IF('RNV 01 2025'!J17="En tiempo",1,0)</f>
        <v>1</v>
      </c>
      <c r="C17" s="14">
        <f t="shared" si="0"/>
        <v>1</v>
      </c>
      <c r="D17" s="14">
        <f>IF('RNV 01 2025'!G17="Acepta", 1, IF('RNV 01 2025'!G17="Rechaza", 0.5, IF(ISBLANK('RNV 01 2025'!G17), 0, )))</f>
        <v>1</v>
      </c>
      <c r="E17" s="14">
        <f>IF('RNV 01 2025'!I17="Se señala",1,0)</f>
        <v>1</v>
      </c>
      <c r="F17" s="14">
        <f t="shared" si="1"/>
        <v>1</v>
      </c>
      <c r="G17" s="14" t="str">
        <f>IF('RNV 01 2025'!L17="Implementadas", 1, IF('RNV 01 2025'!L17="Parcialmente implementadas", 0.5, IF('RNV 01 2025'!L17="No implementadas", 0,"0" )))</f>
        <v>0</v>
      </c>
      <c r="I17" s="14" t="s">
        <v>123</v>
      </c>
      <c r="J17" s="14" t="s">
        <v>137</v>
      </c>
    </row>
    <row r="18" spans="1:24" x14ac:dyDescent="0.25">
      <c r="A18" s="14">
        <f>IF(LEN('RNV 01 2025'!G18)&gt;0, 1, 0)</f>
        <v>1</v>
      </c>
      <c r="B18" s="14">
        <f>IF('RNV 01 2025'!J18="En tiempo",1,0)</f>
        <v>0</v>
      </c>
      <c r="C18" s="14">
        <f t="shared" si="0"/>
        <v>0.5</v>
      </c>
      <c r="D18" s="14">
        <f>IF('RNV 01 2025'!G18="Acepta", 1, IF('RNV 01 2025'!G18="Rechaza", 0.5, IF(ISBLANK('RNV 01 2025'!G18), 0, )))</f>
        <v>1</v>
      </c>
      <c r="E18" s="14">
        <f>IF('RNV 01 2025'!I18="Se señala",1,0)</f>
        <v>1</v>
      </c>
      <c r="F18" s="14">
        <f t="shared" si="1"/>
        <v>1</v>
      </c>
      <c r="G18" s="14" t="str">
        <f>IF('RNV 01 2025'!L18="Implementadas", 1, IF('RNV 01 2025'!L18="Parcialmente implementadas", 0.5, IF('RNV 01 2025'!L18="No implementadas", 0,"0" )))</f>
        <v>0</v>
      </c>
      <c r="I18" s="14" t="s">
        <v>124</v>
      </c>
      <c r="J18" s="14" t="s">
        <v>138</v>
      </c>
    </row>
    <row r="19" spans="1:24" x14ac:dyDescent="0.25">
      <c r="A19" s="14">
        <f>IF(LEN('RNV 01 2025'!G19)&gt;0, 1, 0)</f>
        <v>1</v>
      </c>
      <c r="B19" s="14">
        <f>IF('RNV 01 2025'!J19="En tiempo",1,0)</f>
        <v>1</v>
      </c>
      <c r="C19" s="14">
        <f t="shared" si="0"/>
        <v>1</v>
      </c>
      <c r="D19" s="14">
        <f>IF('RNV 01 2025'!G19="Acepta", 1, IF('RNV 01 2025'!G19="Rechaza", 0.5, IF(ISBLANK('RNV 01 2025'!G19), 0, )))</f>
        <v>1</v>
      </c>
      <c r="E19" s="14">
        <f>IF('RNV 01 2025'!I19="Se señala",1,0)</f>
        <v>1</v>
      </c>
      <c r="F19" s="14">
        <f t="shared" si="1"/>
        <v>1</v>
      </c>
      <c r="G19" s="14">
        <f>IF('RNV 01 2025'!L19="Implementadas", 1, IF('RNV 01 2025'!L19="Parcialmente implementadas", 0.5, IF('RNV 01 2025'!L19="No implementadas", 0,"0" )))</f>
        <v>1</v>
      </c>
      <c r="I19" s="14" t="s">
        <v>125</v>
      </c>
      <c r="J19" s="14" t="s">
        <v>139</v>
      </c>
    </row>
    <row r="20" spans="1:24" x14ac:dyDescent="0.25">
      <c r="A20" s="14">
        <f>IF(LEN('RNV 01 2025'!G20)&gt;0, 1, 0)</f>
        <v>1</v>
      </c>
      <c r="B20" s="14">
        <f>IF('RNV 01 2025'!J20="En tiempo",1,0)</f>
        <v>1</v>
      </c>
      <c r="C20" s="14">
        <f t="shared" si="0"/>
        <v>1</v>
      </c>
      <c r="D20" s="14">
        <f>IF('RNV 01 2025'!G20="Acepta", 1, IF('RNV 01 2025'!G20="Rechaza", 0.5, IF(ISBLANK('RNV 01 2025'!G20), 0, )))</f>
        <v>1</v>
      </c>
      <c r="E20" s="14">
        <f>IF('RNV 01 2025'!I20="Se señala",1,0)</f>
        <v>1</v>
      </c>
      <c r="F20" s="14">
        <f t="shared" si="1"/>
        <v>1</v>
      </c>
      <c r="G20" s="14" t="str">
        <f>IF('RNV 01 2025'!L20="Implementadas", 1, IF('RNV 01 2025'!L20="Parcialmente implementadas", 0.5, IF('RNV 01 2025'!L20="No implementadas", 0,"0" )))</f>
        <v>0</v>
      </c>
      <c r="I20" s="14" t="s">
        <v>126</v>
      </c>
      <c r="J20" s="14" t="s">
        <v>140</v>
      </c>
    </row>
    <row r="21" spans="1:24" ht="15.75" customHeight="1" x14ac:dyDescent="0.25">
      <c r="A21" s="14">
        <f>IF(LEN('RNV 01 2025'!G21)&gt;0, 1, 0)</f>
        <v>0</v>
      </c>
      <c r="B21" s="14">
        <f>IF('RNV 01 2025'!J21="En tiempo",1,0)</f>
        <v>0</v>
      </c>
      <c r="C21" s="14">
        <f t="shared" si="0"/>
        <v>0</v>
      </c>
      <c r="D21" s="14">
        <f>IF('RNV 01 2025'!G21="Acepta", 1, IF('RNV 01 2025'!G21="Rechaza", 0.5, IF(ISBLANK('RNV 01 2025'!G21), 0, )))</f>
        <v>0</v>
      </c>
      <c r="E21" s="14">
        <f>IF('RNV 01 2025'!I21="Se señala",1,0)</f>
        <v>0</v>
      </c>
      <c r="F21" s="14">
        <f t="shared" si="1"/>
        <v>0</v>
      </c>
      <c r="G21" s="14" t="str">
        <f>IF('RNV 01 2025'!L21="Implementadas", 1, IF('RNV 01 2025'!L21="Parcialmente implementadas", 0.5, IF('RNV 01 2025'!L21="No implementadas", 0,"0" )))</f>
        <v>0</v>
      </c>
      <c r="I21" s="14" t="s">
        <v>127</v>
      </c>
      <c r="J21" s="14" t="s">
        <v>141</v>
      </c>
    </row>
    <row r="22" spans="1:24" ht="15.75" customHeight="1" x14ac:dyDescent="0.25">
      <c r="A22" s="14">
        <f>IF(LEN('RNV 01 2025'!G22)&gt;0, 1, 0)</f>
        <v>0</v>
      </c>
      <c r="B22" s="14">
        <f>IF('RNV 01 2025'!J22="En tiempo",1,0)</f>
        <v>0</v>
      </c>
      <c r="C22" s="14">
        <f t="shared" si="0"/>
        <v>0</v>
      </c>
      <c r="D22" s="14">
        <f>IF('RNV 01 2025'!G22="Acepta", 1, IF('RNV 01 2025'!G22="Rechaza", 0.5, IF(ISBLANK('RNV 01 2025'!G22), 0, )))</f>
        <v>0</v>
      </c>
      <c r="E22" s="14">
        <f>IF('RNV 01 2025'!I22="Se señala",1,0)</f>
        <v>0</v>
      </c>
      <c r="F22" s="14">
        <f t="shared" si="1"/>
        <v>0</v>
      </c>
      <c r="G22" s="14" t="str">
        <f>IF('RNV 01 2025'!L22="Implementadas", 1, IF('RNV 01 2025'!L22="Parcialmente implementadas", 0.5, IF('RNV 01 2025'!L22="No implementadas", 0,"0" )))</f>
        <v>0</v>
      </c>
      <c r="I22" s="14" t="s">
        <v>128</v>
      </c>
      <c r="J22" s="14" t="s">
        <v>142</v>
      </c>
    </row>
    <row r="23" spans="1:24" ht="15.75" customHeight="1" x14ac:dyDescent="0.25">
      <c r="A23" s="14">
        <f>IF(LEN('RNV 01 2025'!G23)&gt;0, 1, 0)</f>
        <v>0</v>
      </c>
      <c r="B23" s="14">
        <f>IF('RNV 01 2025'!J23="En tiempo",1,0)</f>
        <v>0</v>
      </c>
      <c r="C23" s="14">
        <f t="shared" si="0"/>
        <v>0</v>
      </c>
      <c r="D23" s="14">
        <f>IF('RNV 01 2025'!G23="Acepta", 1, IF('RNV 01 2025'!G23="Rechaza", 0.5, IF(ISBLANK('RNV 01 2025'!G23), 0, )))</f>
        <v>0</v>
      </c>
      <c r="E23" s="14">
        <f>IF('RNV 01 2025'!I23="Se señala",1,0)</f>
        <v>0</v>
      </c>
      <c r="F23" s="14">
        <f t="shared" si="1"/>
        <v>0</v>
      </c>
      <c r="G23" s="14" t="str">
        <f>IF('RNV 01 2025'!L23="Implementadas", 1, IF('RNV 01 2025'!L23="Parcialmente implementadas", 0.5, IF('RNV 01 2025'!L23="No implementadas", 0,"0" )))</f>
        <v>0</v>
      </c>
      <c r="I23" s="14" t="s">
        <v>129</v>
      </c>
      <c r="J23" s="14" t="s">
        <v>143</v>
      </c>
    </row>
    <row r="24" spans="1:24" ht="15.75" customHeight="1" x14ac:dyDescent="0.25">
      <c r="A24" s="14">
        <f>IF(LEN('RNV 01 2025'!G24)&gt;0, 1, 0)</f>
        <v>1</v>
      </c>
      <c r="B24" s="14">
        <f>IF('RNV 01 2025'!J24="En tiempo",1,0)</f>
        <v>1</v>
      </c>
      <c r="C24" s="14">
        <f t="shared" si="0"/>
        <v>1</v>
      </c>
      <c r="D24" s="14">
        <f>IF('RNV 01 2025'!G24="Acepta", 1, IF('RNV 01 2025'!G24="Rechaza", 0.5, IF(ISBLANK('RNV 01 2025'!G24), 0, )))</f>
        <v>1</v>
      </c>
      <c r="E24" s="14">
        <f>IF('RNV 01 2025'!I24="Se señala",1,0)</f>
        <v>1</v>
      </c>
      <c r="F24" s="14">
        <f t="shared" si="1"/>
        <v>1</v>
      </c>
      <c r="G24" s="14" t="str">
        <f>IF('RNV 01 2025'!L24="Implementadas", 1, IF('RNV 01 2025'!L24="Parcialmente implementadas", 0.5, IF('RNV 01 2025'!L24="No implementadas", 0,"0" )))</f>
        <v>0</v>
      </c>
      <c r="I24" s="14" t="s">
        <v>130</v>
      </c>
      <c r="J24" s="14" t="s">
        <v>144</v>
      </c>
    </row>
    <row r="25" spans="1:24" ht="15.75" customHeight="1" x14ac:dyDescent="0.25">
      <c r="A25" s="14">
        <f>IF(LEN('RNV 01 2025'!G25)&gt;0, 1, 0)</f>
        <v>0</v>
      </c>
      <c r="B25" s="14">
        <f>IF('RNV 01 2025'!J25="En tiempo",1,0)</f>
        <v>0</v>
      </c>
      <c r="C25" s="14">
        <f t="shared" si="0"/>
        <v>0</v>
      </c>
      <c r="D25" s="14">
        <f>IF('RNV 01 2025'!G25="Acepta", 1, IF('RNV 01 2025'!G25="Rechaza", 0.5, IF(ISBLANK('RNV 01 2025'!G25), 0, )))</f>
        <v>0</v>
      </c>
      <c r="E25" s="14">
        <f>IF('RNV 01 2025'!I25="Se señala",1,0)</f>
        <v>0</v>
      </c>
      <c r="F25" s="14">
        <f t="shared" si="1"/>
        <v>0</v>
      </c>
      <c r="G25" s="14" t="str">
        <f>IF('RNV 01 2025'!L25="Implementadas", 1, IF('RNV 01 2025'!L25="Parcialmente implementadas", 0.5, IF('RNV 01 2025'!L25="No implementadas", 0,"0" )))</f>
        <v>0</v>
      </c>
    </row>
    <row r="26" spans="1:24" ht="15.75" customHeight="1" x14ac:dyDescent="0.25">
      <c r="A26" s="14">
        <f>IF(LEN('RNV 01 2025'!G26)&gt;0, 1, 0)</f>
        <v>1</v>
      </c>
      <c r="B26" s="14">
        <f>IF('RNV 01 2025'!J26="En tiempo",1,0)</f>
        <v>1</v>
      </c>
      <c r="C26" s="14">
        <f t="shared" si="0"/>
        <v>1</v>
      </c>
      <c r="D26" s="14">
        <f>IF('RNV 01 2025'!G26="Acepta", 1, IF('RNV 01 2025'!G26="Rechaza", 0.5, IF(ISBLANK('RNV 01 2025'!G26), 0, )))</f>
        <v>0.5</v>
      </c>
      <c r="E26" s="14">
        <f>IF('RNV 01 2025'!I26="Se señala",1,0)</f>
        <v>0</v>
      </c>
      <c r="F26" s="14">
        <f t="shared" si="1"/>
        <v>0.25</v>
      </c>
      <c r="G26" s="14" t="str">
        <f>IF('RNV 01 2025'!L26="Implementadas", 1, IF('RNV 01 2025'!L26="Parcialmente implementadas", 0.5, IF('RNV 01 2025'!L26="No implementadas", 0,"0" )))</f>
        <v>0</v>
      </c>
    </row>
    <row r="27" spans="1:24" ht="15.75" customHeight="1" x14ac:dyDescent="0.25">
      <c r="A27" s="14">
        <f>IF(LEN('RNV 01 2025'!G27)&gt;0, 1, 0)</f>
        <v>0</v>
      </c>
      <c r="B27" s="14">
        <f>IF('RNV 01 2025'!J27="En tiempo",1,0)</f>
        <v>0</v>
      </c>
      <c r="C27" s="14">
        <f t="shared" si="0"/>
        <v>0</v>
      </c>
      <c r="D27" s="14">
        <f>IF('RNV 01 2025'!G27="Acepta", 1, IF('RNV 01 2025'!G27="Rechaza", 0.5, IF(ISBLANK('RNV 01 2025'!G27), 0, )))</f>
        <v>0</v>
      </c>
      <c r="E27" s="14">
        <f>IF('RNV 01 2025'!I27="Se señala",1,0)</f>
        <v>0</v>
      </c>
      <c r="F27" s="14">
        <f t="shared" si="1"/>
        <v>0</v>
      </c>
      <c r="G27" s="14" t="str">
        <f>IF('RNV 01 2025'!L27="Implementadas", 1, IF('RNV 01 2025'!L27="Parcialmente implementadas", 0.5, IF('RNV 01 2025'!L27="No implementadas", 0,"0" )))</f>
        <v>0</v>
      </c>
      <c r="I27" s="14" t="s">
        <v>17</v>
      </c>
      <c r="J27" s="14" t="s">
        <v>19</v>
      </c>
      <c r="K27" s="14" t="s">
        <v>20</v>
      </c>
      <c r="L27" s="14" t="s">
        <v>33</v>
      </c>
    </row>
    <row r="28" spans="1:24" ht="15.75" customHeight="1" x14ac:dyDescent="0.25">
      <c r="A28" s="14">
        <f>IF(LEN('RNV 01 2025'!G28)&gt;0, 1, 0)</f>
        <v>0</v>
      </c>
      <c r="B28" s="14">
        <f>IF('RNV 01 2025'!J28="En tiempo",1,0)</f>
        <v>0</v>
      </c>
      <c r="C28" s="14">
        <f t="shared" si="0"/>
        <v>0</v>
      </c>
      <c r="D28" s="14">
        <f>IF('RNV 01 2025'!G28="Acepta", 1, IF('RNV 01 2025'!G28="Rechaza", 0.5, IF(ISBLANK('RNV 01 2025'!G28), 0, )))</f>
        <v>0</v>
      </c>
      <c r="E28" s="14">
        <f>IF('RNV 01 2025'!I28="Se señala",1,0)</f>
        <v>0</v>
      </c>
      <c r="F28" s="14">
        <f t="shared" si="1"/>
        <v>0</v>
      </c>
      <c r="G28" s="14" t="str">
        <f>IF('RNV 01 2025'!L28="Implementadas", 1, IF('RNV 01 2025'!L28="Parcialmente implementadas", 0.5, IF('RNV 01 2025'!L28="No implementadas", 0,"0" )))</f>
        <v>0</v>
      </c>
      <c r="I28" s="14" t="s">
        <v>30</v>
      </c>
      <c r="J28" s="14" t="s">
        <v>32</v>
      </c>
      <c r="K28" s="14" t="s">
        <v>26</v>
      </c>
      <c r="L28" s="14" t="s">
        <v>21</v>
      </c>
    </row>
    <row r="29" spans="1:24" ht="15.75" customHeight="1" x14ac:dyDescent="0.25">
      <c r="A29" s="14">
        <f>IF(LEN('RNV 01 2025'!G29)&gt;0, 1, 0)</f>
        <v>1</v>
      </c>
      <c r="B29" s="14">
        <f>IF('RNV 01 2025'!J29="En tiempo",1,0)</f>
        <v>1</v>
      </c>
      <c r="C29" s="14">
        <f t="shared" si="0"/>
        <v>1</v>
      </c>
      <c r="D29" s="14">
        <f>IF('RNV 01 2025'!G29="Acepta", 1, IF('RNV 01 2025'!G29="Rechaza", 0.5, IF(ISBLANK('RNV 01 2025'!G29), 0, )))</f>
        <v>1</v>
      </c>
      <c r="E29" s="14">
        <f>IF('RNV 01 2025'!I29="Se señala",1,0)</f>
        <v>1</v>
      </c>
      <c r="F29" s="14">
        <f t="shared" si="1"/>
        <v>1</v>
      </c>
      <c r="G29" s="14" t="str">
        <f>IF('RNV 01 2025'!L29="Implementadas", 1, IF('RNV 01 2025'!L29="Parcialmente implementadas", 0.5, IF('RNV 01 2025'!L29="No implementadas", 0,"0" )))</f>
        <v>0</v>
      </c>
      <c r="L29" s="14" t="s">
        <v>174</v>
      </c>
    </row>
    <row r="30" spans="1:24" ht="15.75" customHeight="1" x14ac:dyDescent="0.25">
      <c r="A30" s="14">
        <f>IF(LEN('RNV 01 2025'!G30)&gt;0, 1, 0)</f>
        <v>1</v>
      </c>
      <c r="B30" s="14">
        <f>IF('RNV 01 2025'!J30="En tiempo",1,0)</f>
        <v>1</v>
      </c>
      <c r="C30" s="14">
        <f t="shared" si="0"/>
        <v>1</v>
      </c>
      <c r="D30" s="14">
        <f>IF('RNV 01 2025'!G30="Acepta", 1, IF('RNV 01 2025'!G30="Rechaza", 0.5, IF(ISBLANK('RNV 01 2025'!G30), 0, )))</f>
        <v>1</v>
      </c>
      <c r="E30" s="14">
        <f>IF('RNV 01 2025'!I30="Se señala",1,0)</f>
        <v>1</v>
      </c>
      <c r="F30" s="14">
        <f t="shared" si="1"/>
        <v>1</v>
      </c>
      <c r="G30" s="14">
        <f>IF('RNV 01 2025'!L30="Implementadas", 1, IF('RNV 01 2025'!L30="Parcialmente implementadas", 0.5, IF('RNV 01 2025'!L30="No implementadas", 0,"0" )))</f>
        <v>0.5</v>
      </c>
      <c r="S30" s="9"/>
      <c r="T30" s="9"/>
      <c r="U30" s="9"/>
      <c r="V30" s="9"/>
      <c r="W30" s="9"/>
      <c r="X30" s="9"/>
    </row>
    <row r="31" spans="1:24" ht="15.75" customHeight="1" x14ac:dyDescent="0.25">
      <c r="A31" s="14">
        <f>IF(LEN('RNV 01 2025'!G31)&gt;0, 1, 0)</f>
        <v>1</v>
      </c>
      <c r="B31" s="14">
        <f>IF('RNV 01 2025'!J31="En tiempo",1,0)</f>
        <v>1</v>
      </c>
      <c r="C31" s="14">
        <f t="shared" si="0"/>
        <v>1</v>
      </c>
      <c r="D31" s="14">
        <f>IF('RNV 01 2025'!G31="Acepta", 1, IF('RNV 01 2025'!G31="Rechaza", 0.5, IF(ISBLANK('RNV 01 2025'!G31), 0, )))</f>
        <v>1</v>
      </c>
      <c r="E31" s="14">
        <f>IF('RNV 01 2025'!I31="Se señala",1,0)</f>
        <v>1</v>
      </c>
      <c r="F31" s="14">
        <f t="shared" si="1"/>
        <v>1</v>
      </c>
      <c r="G31" s="14" t="str">
        <f>IF('RNV 01 2025'!L31="Implementadas", 1, IF('RNV 01 2025'!L31="Parcialmente implementadas", 0.5, IF('RNV 01 2025'!L31="No implementadas", 0,"0" )))</f>
        <v>0</v>
      </c>
    </row>
    <row r="32" spans="1:24" ht="15.75" customHeight="1" x14ac:dyDescent="0.25">
      <c r="A32" s="14">
        <f>IF(LEN('RNV 01 2025'!G32)&gt;0, 1, 0)</f>
        <v>0</v>
      </c>
      <c r="B32" s="14">
        <f>IF('RNV 01 2025'!J32="En tiempo",1,0)</f>
        <v>0</v>
      </c>
      <c r="C32" s="14">
        <f t="shared" si="0"/>
        <v>0</v>
      </c>
      <c r="D32" s="14">
        <f>IF('RNV 01 2025'!G32="Acepta", 1, IF('RNV 01 2025'!G32="Rechaza", 0.5, IF(ISBLANK('RNV 01 2025'!G32), 0, )))</f>
        <v>0</v>
      </c>
      <c r="E32" s="14">
        <f>IF('RNV 01 2025'!I32="Se señala",1,0)</f>
        <v>0</v>
      </c>
      <c r="F32" s="14">
        <f t="shared" si="1"/>
        <v>0</v>
      </c>
      <c r="G32" s="14" t="str">
        <f>IF('RNV 01 2025'!L32="Implementadas", 1, IF('RNV 01 2025'!L32="Parcialmente implementadas", 0.5, IF('RNV 01 2025'!L32="No implementadas", 0,"0" )))</f>
        <v>0</v>
      </c>
    </row>
    <row r="33" spans="1:7" ht="15.75" customHeight="1" x14ac:dyDescent="0.25">
      <c r="A33" s="14">
        <f>IF(LEN('RNV 01 2025'!G33)&gt;0, 1, 0)</f>
        <v>1</v>
      </c>
      <c r="B33" s="14">
        <f>IF('RNV 01 2025'!J33="En tiempo",1,0)</f>
        <v>1</v>
      </c>
      <c r="C33" s="14">
        <f t="shared" si="0"/>
        <v>1</v>
      </c>
      <c r="D33" s="14">
        <f>IF('RNV 01 2025'!G33="Acepta", 1, IF('RNV 01 2025'!G33="Rechaza", 0.5, IF(ISBLANK('RNV 01 2025'!G33), 0, )))</f>
        <v>1</v>
      </c>
      <c r="E33" s="14">
        <f>IF('RNV 01 2025'!I33="Se señala",1,0)</f>
        <v>1</v>
      </c>
      <c r="F33" s="14">
        <f t="shared" si="1"/>
        <v>1</v>
      </c>
      <c r="G33" s="14">
        <f>IF('RNV 01 2025'!L33="Implementadas", 1, IF('RNV 01 2025'!L33="Parcialmente implementadas", 0.5, IF('RNV 01 2025'!L33="No implementadas", 0,"0" )))</f>
        <v>1</v>
      </c>
    </row>
    <row r="34" spans="1:7" ht="15.75" customHeight="1" x14ac:dyDescent="0.25">
      <c r="A34" s="14">
        <f>IF(LEN('RNV 01 2025'!G34)&gt;0, 1, 0)</f>
        <v>1</v>
      </c>
      <c r="B34" s="14">
        <f>IF('RNV 01 2025'!J34="En tiempo",1,0)</f>
        <v>0</v>
      </c>
      <c r="C34" s="14">
        <f t="shared" si="0"/>
        <v>0.5</v>
      </c>
      <c r="D34" s="14">
        <f>IF('RNV 01 2025'!G34="Acepta", 1, IF('RNV 01 2025'!G34="Rechaza", 0.5, IF(ISBLANK('RNV 01 2025'!G34), 0, )))</f>
        <v>1</v>
      </c>
      <c r="E34" s="14">
        <f>IF('RNV 01 2025'!I34="Se señala",1,0)</f>
        <v>1</v>
      </c>
      <c r="F34" s="14">
        <f t="shared" si="1"/>
        <v>1</v>
      </c>
      <c r="G34" s="14" t="str">
        <f>IF('RNV 01 2025'!L34="Implementadas", 1, IF('RNV 01 2025'!L34="Parcialmente implementadas", 0.5, IF('RNV 01 2025'!L34="No implementadas", 0,"0" )))</f>
        <v>0</v>
      </c>
    </row>
    <row r="35" spans="1:7" ht="15.75" customHeight="1" x14ac:dyDescent="0.25">
      <c r="A35" s="14">
        <f>IF(LEN('RNV 01 2025'!G35)&gt;0, 1, 0)</f>
        <v>1</v>
      </c>
      <c r="B35" s="14">
        <f>IF('RNV 01 2025'!J35="En tiempo",1,0)</f>
        <v>1</v>
      </c>
      <c r="C35" s="14">
        <f t="shared" si="0"/>
        <v>1</v>
      </c>
      <c r="D35" s="14">
        <f>IF('RNV 01 2025'!G35="Acepta", 1, IF('RNV 01 2025'!G35="Rechaza", 0.5, IF(ISBLANK('RNV 01 2025'!G35), 0, )))</f>
        <v>1</v>
      </c>
      <c r="E35" s="14">
        <f>IF('RNV 01 2025'!I35="Se señala",1,0)</f>
        <v>1</v>
      </c>
      <c r="F35" s="14">
        <f t="shared" si="1"/>
        <v>1</v>
      </c>
      <c r="G35" s="14">
        <f>IF('RNV 01 2025'!L35="Implementadas", 1, IF('RNV 01 2025'!L35="Parcialmente implementadas", 0.5, IF('RNV 01 2025'!L35="No implementadas", 0,"0" )))</f>
        <v>1</v>
      </c>
    </row>
    <row r="36" spans="1:7" ht="15.75" customHeight="1" x14ac:dyDescent="0.25">
      <c r="A36" s="14">
        <f>IF(LEN('RNV 01 2025'!G36)&gt;0, 1, 0)</f>
        <v>0</v>
      </c>
      <c r="B36" s="14">
        <f>IF('RNV 01 2025'!J36="En tiempo",1,0)</f>
        <v>0</v>
      </c>
      <c r="C36" s="14">
        <f t="shared" si="0"/>
        <v>0</v>
      </c>
      <c r="D36" s="14">
        <f>IF('RNV 01 2025'!G36="Acepta", 1, IF('RNV 01 2025'!G36="Rechaza", 0.5, IF(ISBLANK('RNV 01 2025'!G36), 0, )))</f>
        <v>0</v>
      </c>
      <c r="E36" s="14">
        <f>IF('RNV 01 2025'!I36="Se señala",1,0)</f>
        <v>0</v>
      </c>
      <c r="F36" s="14">
        <f t="shared" si="1"/>
        <v>0</v>
      </c>
      <c r="G36" s="14" t="str">
        <f>IF('RNV 01 2025'!L36="Implementadas", 1, IF('RNV 01 2025'!L36="Parcialmente implementadas", 0.5, IF('RNV 01 2025'!L36="No implementadas", 0,"0" )))</f>
        <v>0</v>
      </c>
    </row>
    <row r="37" spans="1:7" ht="15.75" customHeight="1" x14ac:dyDescent="0.25">
      <c r="A37" s="14">
        <f>IF(LEN('RNV 01 2025'!G37)&gt;0, 1, 0)</f>
        <v>0</v>
      </c>
      <c r="B37" s="14">
        <f>IF('RNV 01 2025'!J37="En tiempo",1,0)</f>
        <v>0</v>
      </c>
      <c r="C37" s="14">
        <f t="shared" si="0"/>
        <v>0</v>
      </c>
      <c r="D37" s="14">
        <f>IF('RNV 01 2025'!G37="Acepta", 1, IF('RNV 01 2025'!G37="Rechaza", 0.5, IF(ISBLANK('RNV 01 2025'!G37), 0, )))</f>
        <v>0</v>
      </c>
      <c r="E37" s="14">
        <f>IF('RNV 01 2025'!I37="Se señala",1,0)</f>
        <v>0</v>
      </c>
      <c r="F37" s="14">
        <f t="shared" si="1"/>
        <v>0</v>
      </c>
      <c r="G37" s="14" t="str">
        <f>IF('RNV 01 2025'!L37="Implementadas", 1, IF('RNV 01 2025'!L37="Parcialmente implementadas", 0.5, IF('RNV 01 2025'!L37="No implementadas", 0,"0" )))</f>
        <v>0</v>
      </c>
    </row>
    <row r="38" spans="1:7" ht="15.75" customHeight="1" x14ac:dyDescent="0.25">
      <c r="A38" s="14">
        <f>IF(LEN('RNV 01 2025'!G38)&gt;0, 1, 0)</f>
        <v>0</v>
      </c>
      <c r="B38" s="14">
        <f>IF('RNV 01 2025'!J38="En tiempo",1,0)</f>
        <v>0</v>
      </c>
      <c r="C38" s="14">
        <f t="shared" si="0"/>
        <v>0</v>
      </c>
      <c r="D38" s="14">
        <f>IF('RNV 01 2025'!G38="Acepta", 1, IF('RNV 01 2025'!G38="Rechaza", 0.5, IF(ISBLANK('RNV 01 2025'!G38), 0, )))</f>
        <v>0</v>
      </c>
      <c r="E38" s="14">
        <f>IF('RNV 01 2025'!I38="Se señala",1,0)</f>
        <v>0</v>
      </c>
      <c r="F38" s="14">
        <f t="shared" si="1"/>
        <v>0</v>
      </c>
      <c r="G38" s="14" t="str">
        <f>IF('RNV 01 2025'!L38="Implementadas", 1, IF('RNV 01 2025'!L38="Parcialmente implementadas", 0.5, IF('RNV 01 2025'!L38="No implementadas", 0,"0" )))</f>
        <v>0</v>
      </c>
    </row>
    <row r="39" spans="1:7" ht="15.75" customHeight="1" x14ac:dyDescent="0.25">
      <c r="A39" s="14">
        <f>IF(LEN('RNV 01 2025'!G39)&gt;0, 1, 0)</f>
        <v>1</v>
      </c>
      <c r="B39" s="14">
        <f>IF('RNV 01 2025'!J39="En tiempo",1,0)</f>
        <v>1</v>
      </c>
      <c r="C39" s="14">
        <f t="shared" si="0"/>
        <v>1</v>
      </c>
      <c r="D39" s="14">
        <f>IF('RNV 01 2025'!G39="Acepta", 1, IF('RNV 01 2025'!G39="Rechaza", 0.5, IF(ISBLANK('RNV 01 2025'!G39), 0, )))</f>
        <v>1</v>
      </c>
      <c r="E39" s="14">
        <f>IF('RNV 01 2025'!I39="Se señala",1,0)</f>
        <v>1</v>
      </c>
      <c r="F39" s="14">
        <f t="shared" si="1"/>
        <v>1</v>
      </c>
      <c r="G39" s="14">
        <f>IF('RNV 01 2025'!L39="Implementadas", 1, IF('RNV 01 2025'!L39="Parcialmente implementadas", 0.5, IF('RNV 01 2025'!L39="No implementadas", 0,"0" )))</f>
        <v>1</v>
      </c>
    </row>
    <row r="40" spans="1:7" ht="15.75" customHeight="1" x14ac:dyDescent="0.25">
      <c r="A40" s="14">
        <f>IF(LEN('RNV 01 2025'!G40)&gt;0, 1, 0)</f>
        <v>0</v>
      </c>
      <c r="B40" s="14">
        <f>IF('RNV 01 2025'!J40="En tiempo",1,0)</f>
        <v>0</v>
      </c>
      <c r="C40" s="14">
        <f t="shared" si="0"/>
        <v>0</v>
      </c>
      <c r="D40" s="14">
        <f>IF('RNV 01 2025'!G40="Acepta", 1, IF('RNV 01 2025'!G40="Rechaza", 0.5, IF(ISBLANK('RNV 01 2025'!G40), 0, )))</f>
        <v>0</v>
      </c>
      <c r="E40" s="14">
        <f>IF('RNV 01 2025'!I40="Se señala",1,0)</f>
        <v>0</v>
      </c>
      <c r="F40" s="14">
        <f t="shared" si="1"/>
        <v>0</v>
      </c>
      <c r="G40" s="14" t="str">
        <f>IF('RNV 01 2025'!L40="Implementadas", 1, IF('RNV 01 2025'!L40="Parcialmente implementadas", 0.5, IF('RNV 01 2025'!L40="No implementadas", 0,"0" )))</f>
        <v>0</v>
      </c>
    </row>
    <row r="41" spans="1:7" ht="15.75" customHeight="1" x14ac:dyDescent="0.25">
      <c r="A41" s="14">
        <f>IF(LEN('RNV 01 2025'!G41)&gt;0, 1, 0)</f>
        <v>0</v>
      </c>
      <c r="B41" s="14">
        <f>IF('RNV 01 2025'!J41="En tiempo",1,0)</f>
        <v>0</v>
      </c>
      <c r="C41" s="14">
        <f t="shared" si="0"/>
        <v>0</v>
      </c>
      <c r="D41" s="14">
        <f>IF('RNV 01 2025'!G41="Acepta", 1, IF('RNV 01 2025'!G41="Rechaza", 0.5, IF(ISBLANK('RNV 01 2025'!G41), 0, )))</f>
        <v>0</v>
      </c>
      <c r="E41" s="14">
        <f>IF('RNV 01 2025'!I41="Se señala",1,0)</f>
        <v>0</v>
      </c>
      <c r="F41" s="14">
        <f t="shared" si="1"/>
        <v>0</v>
      </c>
      <c r="G41" s="14" t="str">
        <f>IF('RNV 01 2025'!L41="Implementadas", 1, IF('RNV 01 2025'!L41="Parcialmente implementadas", 0.5, IF('RNV 01 2025'!L41="No implementadas", 0,"0" )))</f>
        <v>0</v>
      </c>
    </row>
    <row r="42" spans="1:7" ht="15.75" customHeight="1" x14ac:dyDescent="0.25">
      <c r="A42" s="14">
        <f>IF(LEN('RNV 01 2025'!G42)&gt;0, 1, 0)</f>
        <v>1</v>
      </c>
      <c r="B42" s="14">
        <f>IF('RNV 01 2025'!J42="En tiempo",1,0)</f>
        <v>1</v>
      </c>
      <c r="C42" s="14">
        <f t="shared" si="0"/>
        <v>1</v>
      </c>
      <c r="D42" s="14">
        <f>IF('RNV 01 2025'!G42="Acepta", 1, IF('RNV 01 2025'!G42="Rechaza", 0.5, IF(ISBLANK('RNV 01 2025'!G42), 0, )))</f>
        <v>1</v>
      </c>
      <c r="E42" s="14">
        <f>IF('RNV 01 2025'!I42="Se señala",1,0)</f>
        <v>1</v>
      </c>
      <c r="F42" s="14">
        <f t="shared" si="1"/>
        <v>1</v>
      </c>
      <c r="G42" s="14">
        <f>IF('RNV 01 2025'!L42="Implementadas", 1, IF('RNV 01 2025'!L42="Parcialmente implementadas", 0.5, IF('RNV 01 2025'!L42="No implementadas", 0,"0" )))</f>
        <v>1</v>
      </c>
    </row>
    <row r="43" spans="1:7" ht="15.75" customHeight="1" x14ac:dyDescent="0.25">
      <c r="A43" s="14">
        <f>IF(LEN('RNV 01 2025'!G43)&gt;0, 1, 0)</f>
        <v>1</v>
      </c>
      <c r="B43" s="14">
        <f>IF('RNV 01 2025'!J43="En tiempo",1,0)</f>
        <v>0</v>
      </c>
      <c r="C43" s="14">
        <f t="shared" si="0"/>
        <v>0.5</v>
      </c>
      <c r="D43" s="14">
        <f>IF('RNV 01 2025'!G43="Acepta", 1, IF('RNV 01 2025'!G43="Rechaza", 0.5, IF(ISBLANK('RNV 01 2025'!G43), 0, )))</f>
        <v>1</v>
      </c>
      <c r="E43" s="14">
        <f>IF('RNV 01 2025'!I43="Se señala",1,0)</f>
        <v>1</v>
      </c>
      <c r="F43" s="14">
        <f t="shared" si="1"/>
        <v>1</v>
      </c>
      <c r="G43" s="14">
        <f>IF('RNV 01 2025'!L43="Implementadas", 1, IF('RNV 01 2025'!L43="Parcialmente implementadas", 0.5, IF('RNV 01 2025'!L43="No implementadas", 0,"0" )))</f>
        <v>1</v>
      </c>
    </row>
    <row r="44" spans="1:7" ht="15.75" customHeight="1" x14ac:dyDescent="0.25">
      <c r="A44" s="14">
        <f>IF(LEN('RNV 01 2025'!G44)&gt;0, 1, 0)</f>
        <v>1</v>
      </c>
      <c r="B44" s="14">
        <f>IF('RNV 01 2025'!J44="En tiempo",1,0)</f>
        <v>1</v>
      </c>
      <c r="C44" s="14">
        <f t="shared" si="0"/>
        <v>1</v>
      </c>
      <c r="D44" s="14">
        <f>IF('RNV 01 2025'!G44="Acepta", 1, IF('RNV 01 2025'!G44="Rechaza", 0.5, IF(ISBLANK('RNV 01 2025'!G44), 0, )))</f>
        <v>1</v>
      </c>
      <c r="E44" s="14">
        <f>IF('RNV 01 2025'!I44="Se señala",1,0)</f>
        <v>1</v>
      </c>
      <c r="F44" s="14">
        <f t="shared" si="1"/>
        <v>1</v>
      </c>
      <c r="G44" s="14">
        <f>IF('RNV 01 2025'!L44="Implementadas", 1, IF('RNV 01 2025'!L44="Parcialmente implementadas", 0.5, IF('RNV 01 2025'!L44="No implementadas", 0,"0" )))</f>
        <v>1</v>
      </c>
    </row>
    <row r="45" spans="1:7" ht="15.75" customHeight="1" x14ac:dyDescent="0.25">
      <c r="A45" s="14">
        <f>IF(LEN('RNV 01 2025'!G45)&gt;0, 1, 0)</f>
        <v>0</v>
      </c>
      <c r="B45" s="14">
        <f>IF('RNV 01 2025'!J45="En tiempo",1,0)</f>
        <v>0</v>
      </c>
      <c r="C45" s="14">
        <f t="shared" si="0"/>
        <v>0</v>
      </c>
      <c r="D45" s="14">
        <f>IF('RNV 01 2025'!G45="Acepta", 1, IF('RNV 01 2025'!G45="Rechaza", 0.5, IF(ISBLANK('RNV 01 2025'!G45), 0, )))</f>
        <v>0</v>
      </c>
      <c r="E45" s="14">
        <f>IF('RNV 01 2025'!I45="Se señala",1,0)</f>
        <v>0</v>
      </c>
      <c r="F45" s="14">
        <f t="shared" si="1"/>
        <v>0</v>
      </c>
      <c r="G45" s="14" t="str">
        <f>IF('RNV 01 2025'!L45="Implementadas", 1, IF('RNV 01 2025'!L45="Parcialmente implementadas", 0.5, IF('RNV 01 2025'!L45="No implementadas", 0,"0" )))</f>
        <v>0</v>
      </c>
    </row>
    <row r="46" spans="1:7" ht="15.75" customHeight="1" x14ac:dyDescent="0.25">
      <c r="A46" s="14">
        <f>IF(LEN('RNV 01 2025'!G46)&gt;0, 1, 0)</f>
        <v>1</v>
      </c>
      <c r="B46" s="14">
        <f>IF('RNV 01 2025'!J46="En tiempo",1,0)</f>
        <v>1</v>
      </c>
      <c r="C46" s="14">
        <f t="shared" si="0"/>
        <v>1</v>
      </c>
      <c r="D46" s="14">
        <f>IF('RNV 01 2025'!G46="Acepta", 1, IF('RNV 01 2025'!G46="Rechaza", 0.5, IF(ISBLANK('RNV 01 2025'!G46), 0, )))</f>
        <v>1</v>
      </c>
      <c r="E46" s="14">
        <f>IF('RNV 01 2025'!I46="Se señala",1,0)</f>
        <v>1</v>
      </c>
      <c r="F46" s="14">
        <f t="shared" si="1"/>
        <v>1</v>
      </c>
      <c r="G46" s="14" t="str">
        <f>IF('RNV 01 2025'!L46="Implementadas", 1, IF('RNV 01 2025'!L46="Parcialmente implementadas", 0.5, IF('RNV 01 2025'!L46="No implementadas", 0,"0" )))</f>
        <v>0</v>
      </c>
    </row>
    <row r="47" spans="1:7" ht="15.75" customHeight="1" x14ac:dyDescent="0.25">
      <c r="A47" s="14">
        <f>IF(LEN('RNV 01 2025'!G47)&gt;0, 1, 0)</f>
        <v>1</v>
      </c>
      <c r="B47" s="14">
        <f>IF('RNV 01 2025'!J47="En tiempo",1,0)</f>
        <v>0</v>
      </c>
      <c r="C47" s="14">
        <f t="shared" si="0"/>
        <v>0.5</v>
      </c>
      <c r="D47" s="14">
        <f>IF('RNV 01 2025'!G47="Acepta", 1, IF('RNV 01 2025'!G47="Rechaza", 0.5, IF(ISBLANK('RNV 01 2025'!G47), 0, )))</f>
        <v>1</v>
      </c>
      <c r="E47" s="14">
        <f>IF('RNV 01 2025'!I47="Se señala",1,0)</f>
        <v>1</v>
      </c>
      <c r="F47" s="14">
        <f t="shared" si="1"/>
        <v>1</v>
      </c>
      <c r="G47" s="14" t="str">
        <f>IF('RNV 01 2025'!L47="Implementadas", 1, IF('RNV 01 2025'!L47="Parcialmente implementadas", 0.5, IF('RNV 01 2025'!L47="No implementadas", 0,"0" )))</f>
        <v>0</v>
      </c>
    </row>
    <row r="48" spans="1:7" ht="15.75" customHeight="1" x14ac:dyDescent="0.25">
      <c r="A48" s="14">
        <f>IF(LEN('RNV 01 2025'!G48)&gt;0, 1, 0)</f>
        <v>1</v>
      </c>
      <c r="B48" s="14">
        <f>IF('RNV 01 2025'!J48="En tiempo",1,0)</f>
        <v>1</v>
      </c>
      <c r="C48" s="14">
        <f t="shared" si="0"/>
        <v>1</v>
      </c>
      <c r="D48" s="14">
        <f>IF('RNV 01 2025'!G48="Acepta", 1, IF('RNV 01 2025'!G48="Rechaza", 0.5, IF(ISBLANK('RNV 01 2025'!G48), 0, )))</f>
        <v>1</v>
      </c>
      <c r="E48" s="14">
        <f>IF('RNV 01 2025'!I48="Se señala",1,0)</f>
        <v>1</v>
      </c>
      <c r="F48" s="14">
        <f t="shared" si="1"/>
        <v>1</v>
      </c>
      <c r="G48" s="14">
        <f>IF('RNV 01 2025'!L48="Implementadas", 1, IF('RNV 01 2025'!L48="Parcialmente implementadas", 0.5, IF('RNV 01 2025'!L48="No implementadas", 0,"0" )))</f>
        <v>1</v>
      </c>
    </row>
    <row r="49" spans="1:7" ht="15.75" customHeight="1" x14ac:dyDescent="0.25">
      <c r="A49" s="14">
        <f>IF(LEN('RNV 01 2025'!G49)&gt;0, 1, 0)</f>
        <v>1</v>
      </c>
      <c r="B49" s="14">
        <f>IF('RNV 01 2025'!J49="En tiempo",1,0)</f>
        <v>1</v>
      </c>
      <c r="C49" s="14">
        <f t="shared" si="0"/>
        <v>1</v>
      </c>
      <c r="D49" s="14">
        <f>IF('RNV 01 2025'!G49="Acepta", 1, IF('RNV 01 2025'!G49="Rechaza", 0.5, IF(ISBLANK('RNV 01 2025'!G49), 0, )))</f>
        <v>1</v>
      </c>
      <c r="E49" s="14">
        <f>IF('RNV 01 2025'!I49="Se señala",1,0)</f>
        <v>1</v>
      </c>
      <c r="F49" s="14">
        <f t="shared" si="1"/>
        <v>1</v>
      </c>
      <c r="G49" s="14" t="str">
        <f>IF('RNV 01 2025'!L49="Implementadas", 1, IF('RNV 01 2025'!L49="Parcialmente implementadas", 0.5, IF('RNV 01 2025'!L49="No implementadas", 0,"0" )))</f>
        <v>0</v>
      </c>
    </row>
    <row r="50" spans="1:7" ht="15.75" customHeight="1" x14ac:dyDescent="0.25">
      <c r="A50" s="14">
        <f>IF(LEN('RNV 01 2025'!G50)&gt;0, 1, 0)</f>
        <v>0</v>
      </c>
      <c r="B50" s="14">
        <f>IF('RNV 01 2025'!J50="En tiempo",1,0)</f>
        <v>0</v>
      </c>
      <c r="C50" s="14">
        <f t="shared" si="0"/>
        <v>0</v>
      </c>
      <c r="D50" s="14">
        <f>IF('RNV 01 2025'!G50="Acepta", 1, IF('RNV 01 2025'!G50="Rechaza", 0.5, IF(ISBLANK('RNV 01 2025'!G50), 0, )))</f>
        <v>0</v>
      </c>
      <c r="E50" s="14">
        <f>IF('RNV 01 2025'!I50="Se señala",1,0)</f>
        <v>0</v>
      </c>
      <c r="F50" s="14">
        <f t="shared" si="1"/>
        <v>0</v>
      </c>
      <c r="G50" s="14" t="str">
        <f>IF('RNV 01 2025'!L50="Implementadas", 1, IF('RNV 01 2025'!L50="Parcialmente implementadas", 0.5, IF('RNV 01 2025'!L50="No implementadas", 0,"0" )))</f>
        <v>0</v>
      </c>
    </row>
    <row r="51" spans="1:7" ht="15.75" customHeight="1" x14ac:dyDescent="0.25">
      <c r="A51" s="14">
        <f>IF(LEN('RNV 01 2025'!G51)&gt;0, 1, 0)</f>
        <v>0</v>
      </c>
      <c r="B51" s="14">
        <f>IF('RNV 01 2025'!J51="En tiempo",1,0)</f>
        <v>0</v>
      </c>
      <c r="C51" s="14">
        <f t="shared" si="0"/>
        <v>0</v>
      </c>
      <c r="D51" s="14">
        <f>IF('RNV 01 2025'!G51="Acepta", 1, IF('RNV 01 2025'!G51="Rechaza", 0.5, IF(ISBLANK('RNV 01 2025'!G51), 0, )))</f>
        <v>0</v>
      </c>
      <c r="E51" s="14">
        <f>IF('RNV 01 2025'!I51="Se señala",1,0)</f>
        <v>0</v>
      </c>
      <c r="F51" s="14">
        <f t="shared" si="1"/>
        <v>0</v>
      </c>
      <c r="G51" s="14" t="str">
        <f>IF('RNV 01 2025'!L51="Implementadas", 1, IF('RNV 01 2025'!L51="Parcialmente implementadas", 0.5, IF('RNV 01 2025'!L51="No implementadas", 0,"0" )))</f>
        <v>0</v>
      </c>
    </row>
    <row r="52" spans="1:7" ht="15.75" customHeight="1" x14ac:dyDescent="0.25">
      <c r="A52" s="14">
        <f>IF(LEN('RNV 01 2025'!G52)&gt;0, 1, 0)</f>
        <v>0</v>
      </c>
      <c r="B52" s="14">
        <f>IF('RNV 01 2025'!J52="En tiempo",1,0)</f>
        <v>0</v>
      </c>
      <c r="C52" s="14">
        <f t="shared" si="0"/>
        <v>0</v>
      </c>
      <c r="D52" s="14">
        <f>IF('RNV 01 2025'!G52="Acepta", 1, IF('RNV 01 2025'!G52="Rechaza", 0.5, IF(ISBLANK('RNV 01 2025'!G52), 0, )))</f>
        <v>0</v>
      </c>
      <c r="E52" s="14">
        <f>IF('RNV 01 2025'!I52="Se señala",1,0)</f>
        <v>0</v>
      </c>
      <c r="F52" s="14">
        <f t="shared" si="1"/>
        <v>0</v>
      </c>
      <c r="G52" s="14" t="str">
        <f>IF('RNV 01 2025'!L52="Implementadas", 1, IF('RNV 01 2025'!L52="Parcialmente implementadas", 0.5, IF('RNV 01 2025'!L52="No implementadas", 0,"0" )))</f>
        <v>0</v>
      </c>
    </row>
    <row r="53" spans="1:7" ht="15.75" customHeight="1" x14ac:dyDescent="0.25">
      <c r="A53" s="14">
        <f>IF(LEN('RNV 01 2025'!G53)&gt;0, 1, 0)</f>
        <v>0</v>
      </c>
      <c r="B53" s="14">
        <f>IF('RNV 01 2025'!J53="En tiempo",1,0)</f>
        <v>0</v>
      </c>
      <c r="C53" s="14">
        <f t="shared" si="0"/>
        <v>0</v>
      </c>
      <c r="D53" s="14">
        <f>IF('RNV 01 2025'!G53="Acepta", 1, IF('RNV 01 2025'!G53="Rechaza", 0.5, IF(ISBLANK('RNV 01 2025'!G53), 0, )))</f>
        <v>0</v>
      </c>
      <c r="E53" s="14">
        <f>IF('RNV 01 2025'!I53="Se señala",1,0)</f>
        <v>0</v>
      </c>
      <c r="F53" s="14">
        <f t="shared" si="1"/>
        <v>0</v>
      </c>
      <c r="G53" s="14" t="str">
        <f>IF('RNV 01 2025'!L53="Implementadas", 1, IF('RNV 01 2025'!L53="Parcialmente implementadas", 0.5, IF('RNV 01 2025'!L53="No implementadas", 0,"0" )))</f>
        <v>0</v>
      </c>
    </row>
    <row r="54" spans="1:7" ht="15.75" customHeight="1" x14ac:dyDescent="0.25">
      <c r="A54" s="14">
        <f>IF(LEN('RNV 01 2025'!G54)&gt;0, 1, 0)</f>
        <v>0</v>
      </c>
      <c r="B54" s="14">
        <f>IF('RNV 01 2025'!J54="En tiempo",1,0)</f>
        <v>0</v>
      </c>
      <c r="C54" s="14">
        <f t="shared" si="0"/>
        <v>0</v>
      </c>
      <c r="D54" s="14">
        <f>IF('RNV 01 2025'!G54="Acepta", 1, IF('RNV 01 2025'!G54="Rechaza", 0.5, IF(ISBLANK('RNV 01 2025'!G54), 0, )))</f>
        <v>0</v>
      </c>
      <c r="E54" s="14">
        <f>IF('RNV 01 2025'!I54="Se señala",1,0)</f>
        <v>0</v>
      </c>
      <c r="F54" s="14">
        <f t="shared" si="1"/>
        <v>0</v>
      </c>
      <c r="G54" s="14" t="str">
        <f>IF('RNV 01 2025'!L54="Implementadas", 1, IF('RNV 01 2025'!L54="Parcialmente implementadas", 0.5, IF('RNV 01 2025'!L54="No implementadas", 0,"0" )))</f>
        <v>0</v>
      </c>
    </row>
    <row r="55" spans="1:7" ht="15.75" customHeight="1" x14ac:dyDescent="0.25">
      <c r="A55" s="14">
        <f>IF(LEN('RNV 01 2025'!G55)&gt;0, 1, 0)</f>
        <v>0</v>
      </c>
      <c r="B55" s="14">
        <f>IF('RNV 01 2025'!J55="En tiempo",1,0)</f>
        <v>0</v>
      </c>
      <c r="C55" s="14">
        <f t="shared" si="0"/>
        <v>0</v>
      </c>
      <c r="D55" s="14">
        <f>IF('RNV 01 2025'!G55="Acepta", 1, IF('RNV 01 2025'!G55="Rechaza", 0.5, IF(ISBLANK('RNV 01 2025'!G55), 0, )))</f>
        <v>0</v>
      </c>
      <c r="E55" s="14">
        <f>IF('RNV 01 2025'!I55="Se señala",1,0)</f>
        <v>0</v>
      </c>
      <c r="F55" s="14">
        <f t="shared" si="1"/>
        <v>0</v>
      </c>
      <c r="G55" s="14" t="str">
        <f>IF('RNV 01 2025'!L55="Implementadas", 1, IF('RNV 01 2025'!L55="Parcialmente implementadas", 0.5, IF('RNV 01 2025'!L55="No implementadas", 0,"0" )))</f>
        <v>0</v>
      </c>
    </row>
    <row r="56" spans="1:7" ht="15.75" customHeight="1" x14ac:dyDescent="0.25">
      <c r="A56" s="14">
        <f>IF(LEN('RNV 01 2025'!G56)&gt;0, 1, 0)</f>
        <v>0</v>
      </c>
      <c r="B56" s="14">
        <f>IF('RNV 01 2025'!J56="En tiempo",1,0)</f>
        <v>0</v>
      </c>
      <c r="C56" s="14">
        <f t="shared" si="0"/>
        <v>0</v>
      </c>
      <c r="D56" s="14">
        <f>IF('RNV 01 2025'!G56="Acepta", 1, IF('RNV 01 2025'!G56="Rechaza", 0.5, IF(ISBLANK('RNV 01 2025'!G56), 0, )))</f>
        <v>0</v>
      </c>
      <c r="E56" s="14">
        <f>IF('RNV 01 2025'!I56="Se señala",1,0)</f>
        <v>0</v>
      </c>
      <c r="F56" s="14">
        <f t="shared" si="1"/>
        <v>0</v>
      </c>
      <c r="G56" s="14" t="str">
        <f>IF('RNV 01 2025'!L56="Implementadas", 1, IF('RNV 01 2025'!L56="Parcialmente implementadas", 0.5, IF('RNV 01 2025'!L56="No implementadas", 0,"0" )))</f>
        <v>0</v>
      </c>
    </row>
    <row r="57" spans="1:7" ht="15.75" customHeight="1" x14ac:dyDescent="0.25">
      <c r="A57" s="14">
        <f>IF(LEN('RNV 01 2025'!G57)&gt;0, 1, 0)</f>
        <v>0</v>
      </c>
      <c r="B57" s="14">
        <f>IF('RNV 01 2025'!J57="En tiempo",1,0)</f>
        <v>0</v>
      </c>
      <c r="C57" s="14">
        <f t="shared" si="0"/>
        <v>0</v>
      </c>
      <c r="D57" s="14">
        <f>IF('RNV 01 2025'!G57="Acepta", 1, IF('RNV 01 2025'!G57="Rechaza", 0.5, IF(ISBLANK('RNV 01 2025'!G57), 0, )))</f>
        <v>0</v>
      </c>
      <c r="E57" s="14">
        <f>IF('RNV 01 2025'!I57="Se señala",1,0)</f>
        <v>0</v>
      </c>
      <c r="F57" s="14">
        <f t="shared" si="1"/>
        <v>0</v>
      </c>
      <c r="G57" s="14" t="str">
        <f>IF('RNV 01 2025'!L57="Implementadas", 1, IF('RNV 01 2025'!L57="Parcialmente implementadas", 0.5, IF('RNV 01 2025'!L57="No implementadas", 0,"0" )))</f>
        <v>0</v>
      </c>
    </row>
    <row r="58" spans="1:7" ht="15.75" customHeight="1" x14ac:dyDescent="0.25">
      <c r="A58" s="14">
        <f>IF(LEN('RNV 01 2025'!G58)&gt;0, 1, 0)</f>
        <v>0</v>
      </c>
      <c r="B58" s="14">
        <f>IF('RNV 01 2025'!J58="En tiempo",1,0)</f>
        <v>0</v>
      </c>
      <c r="C58" s="14">
        <f t="shared" si="0"/>
        <v>0</v>
      </c>
      <c r="D58" s="14">
        <f>IF('RNV 01 2025'!G58="Acepta", 1, IF('RNV 01 2025'!G58="Rechaza", 0.5, IF(ISBLANK('RNV 01 2025'!G58), 0, )))</f>
        <v>0</v>
      </c>
      <c r="E58" s="14">
        <f>IF('RNV 01 2025'!I58="Se señala",1,0)</f>
        <v>0</v>
      </c>
      <c r="F58" s="14">
        <f t="shared" si="1"/>
        <v>0</v>
      </c>
      <c r="G58" s="14" t="str">
        <f>IF('RNV 01 2025'!L58="Implementadas", 1, IF('RNV 01 2025'!L58="Parcialmente implementadas", 0.5, IF('RNV 01 2025'!L58="No implementadas", 0,"0" )))</f>
        <v>0</v>
      </c>
    </row>
    <row r="59" spans="1:7" ht="15.75" customHeight="1" x14ac:dyDescent="0.25">
      <c r="A59" s="14">
        <f>IF(LEN('RNV 01 2025'!G59)&gt;0, 1, 0)</f>
        <v>0</v>
      </c>
      <c r="B59" s="14">
        <f>IF('RNV 01 2025'!J59="En tiempo",1,0)</f>
        <v>0</v>
      </c>
      <c r="C59" s="14">
        <f t="shared" si="0"/>
        <v>0</v>
      </c>
      <c r="D59" s="14">
        <f>IF('RNV 01 2025'!G59="Acepta", 1, IF('RNV 01 2025'!G59="Rechaza", 0.5, IF(ISBLANK('RNV 01 2025'!G59), 0, )))</f>
        <v>0</v>
      </c>
      <c r="E59" s="14">
        <f>IF('RNV 01 2025'!I59="Se señala",1,0)</f>
        <v>0</v>
      </c>
      <c r="F59" s="14">
        <f t="shared" si="1"/>
        <v>0</v>
      </c>
      <c r="G59" s="14" t="str">
        <f>IF('RNV 01 2025'!L59="Implementadas", 1, IF('RNV 01 2025'!L59="Parcialmente implementadas", 0.5, IF('RNV 01 2025'!L59="No implementadas", 0,"0" )))</f>
        <v>0</v>
      </c>
    </row>
    <row r="60" spans="1:7" ht="15.75" customHeight="1" x14ac:dyDescent="0.25">
      <c r="A60" s="14">
        <f>IF(LEN('RNV 01 2025'!G60)&gt;0, 1, 0)</f>
        <v>1</v>
      </c>
      <c r="B60" s="14">
        <f>IF('RNV 01 2025'!J60="En tiempo",1,0)</f>
        <v>0</v>
      </c>
      <c r="C60" s="14">
        <f t="shared" si="0"/>
        <v>0.5</v>
      </c>
      <c r="D60" s="14">
        <f>IF('RNV 01 2025'!G60="Acepta", 1, IF('RNV 01 2025'!G60="Rechaza", 0.5, IF(ISBLANK('RNV 01 2025'!G60), 0, )))</f>
        <v>1</v>
      </c>
      <c r="E60" s="14">
        <f>IF('RNV 01 2025'!I60="Se señala",1,0)</f>
        <v>1</v>
      </c>
      <c r="F60" s="14">
        <f t="shared" si="1"/>
        <v>1</v>
      </c>
      <c r="G60" s="14" t="str">
        <f>IF('RNV 01 2025'!L60="Implementadas", 1, IF('RNV 01 2025'!L60="Parcialmente implementadas", 0.5, IF('RNV 01 2025'!L60="No implementadas", 0,"0" )))</f>
        <v>0</v>
      </c>
    </row>
    <row r="61" spans="1:7" ht="15.75" customHeight="1" x14ac:dyDescent="0.25">
      <c r="A61" s="14">
        <f>IF(LEN('RNV 01 2025'!G61)&gt;0, 1, 0)</f>
        <v>0</v>
      </c>
      <c r="B61" s="14">
        <f>IF('RNV 01 2025'!J61="En tiempo",1,0)</f>
        <v>0</v>
      </c>
      <c r="C61" s="14">
        <f t="shared" si="0"/>
        <v>0</v>
      </c>
      <c r="D61" s="14">
        <f>IF('RNV 01 2025'!G61="Acepta", 1, IF('RNV 01 2025'!G61="Rechaza", 0.5, IF(ISBLANK('RNV 01 2025'!G61), 0, )))</f>
        <v>0</v>
      </c>
      <c r="E61" s="14">
        <f>IF('RNV 01 2025'!I61="Se señala",1,0)</f>
        <v>0</v>
      </c>
      <c r="F61" s="14">
        <f t="shared" si="1"/>
        <v>0</v>
      </c>
      <c r="G61" s="14" t="str">
        <f>IF('RNV 01 2025'!L61="Implementadas", 1, IF('RNV 01 2025'!L61="Parcialmente implementadas", 0.5, IF('RNV 01 2025'!L61="No implementadas", 0,"0" )))</f>
        <v>0</v>
      </c>
    </row>
    <row r="62" spans="1:7" ht="15.75" customHeight="1" x14ac:dyDescent="0.25">
      <c r="A62" s="14">
        <f>IF(LEN('RNV 01 2025'!G62)&gt;0, 1, 0)</f>
        <v>1</v>
      </c>
      <c r="B62" s="14">
        <f>IF('RNV 01 2025'!J62="En tiempo",1,0)</f>
        <v>1</v>
      </c>
      <c r="C62" s="14">
        <f t="shared" si="0"/>
        <v>1</v>
      </c>
      <c r="D62" s="14">
        <f>IF('RNV 01 2025'!G62="Acepta", 1, IF('RNV 01 2025'!G62="Rechaza", 0.5, IF(ISBLANK('RNV 01 2025'!G62), 0, )))</f>
        <v>1</v>
      </c>
      <c r="E62" s="14">
        <f>IF('RNV 01 2025'!I62="Se señala",1,0)</f>
        <v>1</v>
      </c>
      <c r="F62" s="14">
        <f t="shared" si="1"/>
        <v>1</v>
      </c>
      <c r="G62" s="14" t="str">
        <f>IF('RNV 01 2025'!L62="Implementadas", 1, IF('RNV 01 2025'!L62="Parcialmente implementadas", 0.5, IF('RNV 01 2025'!L62="No implementadas", 0,"0" )))</f>
        <v>0</v>
      </c>
    </row>
    <row r="63" spans="1:7" ht="15.75" customHeight="1" x14ac:dyDescent="0.25">
      <c r="A63" s="14">
        <f>IF(LEN('RNV 01 2025'!G63)&gt;0, 1, 0)</f>
        <v>1</v>
      </c>
      <c r="B63" s="14">
        <f>IF('RNV 01 2025'!J63="En tiempo",1,0)</f>
        <v>1</v>
      </c>
      <c r="C63" s="14">
        <f t="shared" si="0"/>
        <v>1</v>
      </c>
      <c r="D63" s="14">
        <f>IF('RNV 01 2025'!G63="Acepta", 1, IF('RNV 01 2025'!G63="Rechaza", 0.5, IF(ISBLANK('RNV 01 2025'!G63), 0, )))</f>
        <v>1</v>
      </c>
      <c r="E63" s="14">
        <f>IF('RNV 01 2025'!I63="Se señala",1,0)</f>
        <v>1</v>
      </c>
      <c r="F63" s="14">
        <f t="shared" si="1"/>
        <v>1</v>
      </c>
      <c r="G63" s="14" t="str">
        <f>IF('RNV 01 2025'!L63="Implementadas", 1, IF('RNV 01 2025'!L63="Parcialmente implementadas", 0.5, IF('RNV 01 2025'!L63="No implementadas", 0,"0" )))</f>
        <v>0</v>
      </c>
    </row>
    <row r="64" spans="1:7" ht="15.75" customHeight="1" x14ac:dyDescent="0.25">
      <c r="A64" s="14">
        <f>IF(LEN('RNV 01 2025'!G64)&gt;0, 1, 0)</f>
        <v>1</v>
      </c>
      <c r="B64" s="14">
        <f>IF('RNV 01 2025'!J64="En tiempo",1,0)</f>
        <v>1</v>
      </c>
      <c r="C64" s="14">
        <f t="shared" si="0"/>
        <v>1</v>
      </c>
      <c r="D64" s="14">
        <f>IF('RNV 01 2025'!G64="Acepta", 1, IF('RNV 01 2025'!G64="Rechaza", 0.5, IF(ISBLANK('RNV 01 2025'!G64), 0, )))</f>
        <v>0.5</v>
      </c>
      <c r="E64" s="14">
        <f>IF('RNV 01 2025'!I64="Se señala",1,0)</f>
        <v>0</v>
      </c>
      <c r="F64" s="14">
        <f t="shared" si="1"/>
        <v>0.25</v>
      </c>
      <c r="G64" s="14" t="str">
        <f>IF('RNV 01 2025'!L64="Implementadas", 1, IF('RNV 01 2025'!L64="Parcialmente implementadas", 0.5, IF('RNV 01 2025'!L64="No implementadas", 0,"0" )))</f>
        <v>0</v>
      </c>
    </row>
    <row r="65" spans="1:7" ht="15.75" customHeight="1" x14ac:dyDescent="0.25">
      <c r="A65" s="14">
        <f>IF(LEN('RNV 01 2025'!G65)&gt;0, 1, 0)</f>
        <v>0</v>
      </c>
      <c r="B65" s="14">
        <f>IF('RNV 01 2025'!J65="En tiempo",1,0)</f>
        <v>0</v>
      </c>
      <c r="C65" s="14">
        <f t="shared" si="0"/>
        <v>0</v>
      </c>
      <c r="D65" s="14">
        <f>IF('RNV 01 2025'!G65="Acepta", 1, IF('RNV 01 2025'!G65="Rechaza", 0.5, IF(ISBLANK('RNV 01 2025'!G65), 0, )))</f>
        <v>0</v>
      </c>
      <c r="E65" s="14">
        <f>IF('RNV 01 2025'!I65="Se señala",1,0)</f>
        <v>0</v>
      </c>
      <c r="F65" s="14">
        <f t="shared" si="1"/>
        <v>0</v>
      </c>
      <c r="G65" s="14" t="str">
        <f>IF('RNV 01 2025'!L65="Implementadas", 1, IF('RNV 01 2025'!L65="Parcialmente implementadas", 0.5, IF('RNV 01 2025'!L65="No implementadas", 0,"0" )))</f>
        <v>0</v>
      </c>
    </row>
    <row r="66" spans="1:7" ht="15.75" customHeight="1" x14ac:dyDescent="0.25">
      <c r="A66" s="14">
        <f>IF(LEN('RNV 01 2025'!G66)&gt;0, 1, 0)</f>
        <v>1</v>
      </c>
      <c r="B66" s="14">
        <f>IF('RNV 01 2025'!J66="En tiempo",1,0)</f>
        <v>1</v>
      </c>
      <c r="C66" s="14">
        <f t="shared" si="0"/>
        <v>1</v>
      </c>
      <c r="D66" s="14">
        <f>IF('RNV 01 2025'!G66="Acepta", 1, IF('RNV 01 2025'!G66="Rechaza", 0.5, IF(ISBLANK('RNV 01 2025'!G66), 0, )))</f>
        <v>1</v>
      </c>
      <c r="E66" s="14">
        <f>IF('RNV 01 2025'!I66="Se señala",1,0)</f>
        <v>1</v>
      </c>
      <c r="F66" s="14">
        <f t="shared" si="1"/>
        <v>1</v>
      </c>
      <c r="G66" s="14" t="str">
        <f>IF('RNV 01 2025'!L66="Implementadas", 1, IF('RNV 01 2025'!L66="Parcialmente implementadas", 0.5, IF('RNV 01 2025'!L66="No implementadas", 0,"0" )))</f>
        <v>0</v>
      </c>
    </row>
    <row r="67" spans="1:7" ht="15.75" customHeight="1" x14ac:dyDescent="0.25">
      <c r="A67" s="14">
        <f>IF(LEN('RNV 01 2025'!G67)&gt;0, 1, 0)</f>
        <v>1</v>
      </c>
      <c r="B67" s="14">
        <f>IF('RNV 01 2025'!J67="En tiempo",1,0)</f>
        <v>1</v>
      </c>
      <c r="C67" s="14">
        <f t="shared" si="0"/>
        <v>1</v>
      </c>
      <c r="D67" s="14">
        <f>IF('RNV 01 2025'!G67="Acepta", 1, IF('RNV 01 2025'!G67="Rechaza", 0.5, IF(ISBLANK('RNV 01 2025'!G67), 0, )))</f>
        <v>1</v>
      </c>
      <c r="E67" s="14">
        <f>IF('RNV 01 2025'!I67="Se señala",1,0)</f>
        <v>1</v>
      </c>
      <c r="F67" s="14">
        <f t="shared" si="1"/>
        <v>1</v>
      </c>
      <c r="G67" s="14">
        <f>IF('RNV 01 2025'!L67="Implementadas", 1, IF('RNV 01 2025'!L67="Parcialmente implementadas", 0.5, IF('RNV 01 2025'!L67="No implementadas", 0,"0" )))</f>
        <v>1</v>
      </c>
    </row>
    <row r="68" spans="1:7" ht="15.75" customHeight="1" x14ac:dyDescent="0.25">
      <c r="A68" s="14">
        <f>IF(LEN('RNV 01 2025'!G68)&gt;0, 1, 0)</f>
        <v>0</v>
      </c>
      <c r="B68" s="14">
        <f>IF('RNV 01 2025'!J68="En tiempo",1,0)</f>
        <v>0</v>
      </c>
      <c r="C68" s="14">
        <f t="shared" si="0"/>
        <v>0</v>
      </c>
      <c r="D68" s="14">
        <f>IF('RNV 01 2025'!G68="Acepta", 1, IF('RNV 01 2025'!G68="Rechaza", 0.5, IF(ISBLANK('RNV 01 2025'!G68), 0, )))</f>
        <v>0</v>
      </c>
      <c r="E68" s="14">
        <f>IF('RNV 01 2025'!I68="Se señala",1,0)</f>
        <v>0</v>
      </c>
      <c r="F68" s="14">
        <f t="shared" si="1"/>
        <v>0</v>
      </c>
      <c r="G68" s="14" t="str">
        <f>IF('RNV 01 2025'!L68="Implementadas", 1, IF('RNV 01 2025'!L68="Parcialmente implementadas", 0.5, IF('RNV 01 2025'!L68="No implementadas", 0,"0" )))</f>
        <v>0</v>
      </c>
    </row>
    <row r="69" spans="1:7" ht="15.75" customHeight="1" x14ac:dyDescent="0.25">
      <c r="A69" s="14">
        <f>IF(LEN('RNV 01 2025'!G69)&gt;0, 1, 0)</f>
        <v>1</v>
      </c>
      <c r="B69" s="14">
        <f>IF('RNV 01 2025'!J69="En tiempo",1,0)</f>
        <v>0</v>
      </c>
      <c r="C69" s="14">
        <f t="shared" si="0"/>
        <v>0.5</v>
      </c>
      <c r="D69" s="14">
        <f>IF('RNV 01 2025'!G69="Acepta", 1, IF('RNV 01 2025'!G69="Rechaza", 0.5, IF(ISBLANK('RNV 01 2025'!G69), 0, )))</f>
        <v>1</v>
      </c>
      <c r="E69" s="14">
        <f>IF('RNV 01 2025'!I69="Se señala",1,0)</f>
        <v>1</v>
      </c>
      <c r="F69" s="14">
        <f t="shared" si="1"/>
        <v>1</v>
      </c>
      <c r="G69" s="14">
        <f>IF('RNV 01 2025'!L69="Implementadas", 1, IF('RNV 01 2025'!L69="Parcialmente implementadas", 0.5, IF('RNV 01 2025'!L69="No implementadas", 0,"0" )))</f>
        <v>1</v>
      </c>
    </row>
    <row r="70" spans="1:7" ht="15.75" customHeight="1" x14ac:dyDescent="0.25">
      <c r="A70" s="14">
        <f>IF(LEN('RNV 01 2025'!G70)&gt;0, 1, 0)</f>
        <v>1</v>
      </c>
      <c r="B70" s="14">
        <f>IF('RNV 01 2025'!J70="En tiempo",1,0)</f>
        <v>1</v>
      </c>
      <c r="C70" s="14">
        <f t="shared" si="0"/>
        <v>1</v>
      </c>
      <c r="D70" s="14">
        <f>IF('RNV 01 2025'!G70="Acepta", 1, IF('RNV 01 2025'!G70="Rechaza", 0.5, IF(ISBLANK('RNV 01 2025'!G70), 0, )))</f>
        <v>1</v>
      </c>
      <c r="E70" s="14">
        <f>IF('RNV 01 2025'!I70="Se señala",1,0)</f>
        <v>1</v>
      </c>
      <c r="F70" s="14">
        <f t="shared" si="1"/>
        <v>1</v>
      </c>
      <c r="G70" s="14" t="str">
        <f>IF('RNV 01 2025'!L70="Implementadas", 1, IF('RNV 01 2025'!L70="Parcialmente implementadas", 0.5, IF('RNV 01 2025'!L70="No implementadas", 0,"0" )))</f>
        <v>0</v>
      </c>
    </row>
    <row r="71" spans="1:7" ht="15.75" customHeight="1" x14ac:dyDescent="0.25">
      <c r="A71" s="14">
        <f>IF(LEN('RNV 01 2025'!G71)&gt;0, 1, 0)</f>
        <v>1</v>
      </c>
      <c r="B71" s="14">
        <f>IF('RNV 01 2025'!J71="En tiempo",1,0)</f>
        <v>0</v>
      </c>
      <c r="C71" s="14">
        <f t="shared" si="0"/>
        <v>0.5</v>
      </c>
      <c r="D71" s="14">
        <f>IF('RNV 01 2025'!G71="Acepta", 1, IF('RNV 01 2025'!G71="Rechaza", 0.5, IF(ISBLANK('RNV 01 2025'!G71), 0, )))</f>
        <v>1</v>
      </c>
      <c r="E71" s="14">
        <f>IF('RNV 01 2025'!I71="Se señala",1,0)</f>
        <v>0</v>
      </c>
      <c r="F71" s="14">
        <f t="shared" si="1"/>
        <v>0.5</v>
      </c>
      <c r="G71" s="14" t="str">
        <f>IF('RNV 01 2025'!L71="Implementadas", 1, IF('RNV 01 2025'!L71="Parcialmente implementadas", 0.5, IF('RNV 01 2025'!L71="No implementadas", 0,"0" )))</f>
        <v>0</v>
      </c>
    </row>
    <row r="72" spans="1:7" ht="15.75" customHeight="1" x14ac:dyDescent="0.25">
      <c r="A72" s="14">
        <f>IF(LEN('RNV 01 2025'!G72)&gt;0, 1, 0)</f>
        <v>1</v>
      </c>
      <c r="B72" s="14">
        <f>IF('RNV 01 2025'!J72="En tiempo",1,0)</f>
        <v>1</v>
      </c>
      <c r="C72" s="14">
        <f t="shared" si="0"/>
        <v>1</v>
      </c>
      <c r="D72" s="14">
        <f>IF('RNV 01 2025'!G72="Acepta", 1, IF('RNV 01 2025'!G72="Rechaza", 0.5, IF(ISBLANK('RNV 01 2025'!G72), 0, )))</f>
        <v>1</v>
      </c>
      <c r="E72" s="14">
        <f>IF('RNV 01 2025'!I72="Se señala",1,0)</f>
        <v>1</v>
      </c>
      <c r="F72" s="14">
        <f t="shared" si="1"/>
        <v>1</v>
      </c>
      <c r="G72" s="14" t="str">
        <f>IF('RNV 01 2025'!L72="Implementadas", 1, IF('RNV 01 2025'!L72="Parcialmente implementadas", 0.5, IF('RNV 01 2025'!L72="No implementadas", 0,"0" )))</f>
        <v>0</v>
      </c>
    </row>
    <row r="73" spans="1:7" ht="15.75" customHeight="1" x14ac:dyDescent="0.25">
      <c r="A73" s="14">
        <f>IF(LEN('RNV 01 2025'!G73)&gt;0, 1, 0)</f>
        <v>0</v>
      </c>
      <c r="B73" s="14">
        <f>IF('RNV 01 2025'!J73="En tiempo",1,0)</f>
        <v>0</v>
      </c>
      <c r="C73" s="14">
        <f t="shared" si="0"/>
        <v>0</v>
      </c>
      <c r="D73" s="14">
        <f>IF('RNV 01 2025'!G73="Acepta", 1, IF('RNV 01 2025'!G73="Rechaza", 0.5, IF(ISBLANK('RNV 01 2025'!G73), 0, )))</f>
        <v>0</v>
      </c>
      <c r="E73" s="14">
        <f>IF('RNV 01 2025'!I73="Se señala",1,0)</f>
        <v>0</v>
      </c>
      <c r="F73" s="14">
        <f t="shared" si="1"/>
        <v>0</v>
      </c>
      <c r="G73" s="14" t="str">
        <f>IF('RNV 01 2025'!L73="Implementadas", 1, IF('RNV 01 2025'!L73="Parcialmente implementadas", 0.5, IF('RNV 01 2025'!L73="No implementadas", 0,"0" )))</f>
        <v>0</v>
      </c>
    </row>
    <row r="74" spans="1:7" ht="15.75" customHeight="1" x14ac:dyDescent="0.25">
      <c r="A74" s="14">
        <f>IF(LEN('RNV 01 2025'!G74)&gt;0, 1, 0)</f>
        <v>0</v>
      </c>
      <c r="B74" s="14">
        <f>IF('RNV 01 2025'!J74="En tiempo",1,0)</f>
        <v>0</v>
      </c>
      <c r="C74" s="14">
        <f t="shared" si="0"/>
        <v>0</v>
      </c>
      <c r="D74" s="14">
        <f>IF('RNV 01 2025'!G74="Acepta", 1, IF('RNV 01 2025'!G74="Rechaza", 0.5, IF(ISBLANK('RNV 01 2025'!G74), 0, )))</f>
        <v>0</v>
      </c>
      <c r="E74" s="14">
        <f>IF('RNV 01 2025'!I74="Se señala",1,0)</f>
        <v>0</v>
      </c>
      <c r="F74" s="14">
        <f t="shared" si="1"/>
        <v>0</v>
      </c>
      <c r="G74" s="14" t="str">
        <f>IF('RNV 01 2025'!L74="Implementadas", 1, IF('RNV 01 2025'!L74="Parcialmente implementadas", 0.5, IF('RNV 01 2025'!L74="No implementadas", 0,"0" )))</f>
        <v>0</v>
      </c>
    </row>
    <row r="75" spans="1:7" ht="15.75" customHeight="1" x14ac:dyDescent="0.25">
      <c r="A75" s="14">
        <f>IF(LEN('RNV 01 2025'!G75)&gt;0, 1, 0)</f>
        <v>1</v>
      </c>
      <c r="B75" s="14">
        <f>IF('RNV 01 2025'!J75="En tiempo",1,0)</f>
        <v>0</v>
      </c>
      <c r="C75" s="14">
        <f t="shared" si="0"/>
        <v>0.5</v>
      </c>
      <c r="D75" s="14">
        <f>IF('RNV 01 2025'!G75="Acepta", 1, IF('RNV 01 2025'!G75="Rechaza", 0.5, IF(ISBLANK('RNV 01 2025'!G75), 0, )))</f>
        <v>1</v>
      </c>
      <c r="E75" s="14">
        <f>IF('RNV 01 2025'!I75="Se señala",1,0)</f>
        <v>1</v>
      </c>
      <c r="F75" s="14">
        <f t="shared" si="1"/>
        <v>1</v>
      </c>
      <c r="G75" s="14" t="str">
        <f>IF('RNV 01 2025'!L75="Implementadas", 1, IF('RNV 01 2025'!L75="Parcialmente implementadas", 0.5, IF('RNV 01 2025'!L75="No implementadas", 0,"0" )))</f>
        <v>0</v>
      </c>
    </row>
    <row r="76" spans="1:7" ht="15.75" customHeight="1" x14ac:dyDescent="0.25">
      <c r="A76" s="14">
        <f>IF(LEN('RNV 01 2025'!G76)&gt;0, 1, 0)</f>
        <v>0</v>
      </c>
      <c r="B76" s="14">
        <f>IF('RNV 01 2025'!J76="En tiempo",1,0)</f>
        <v>0</v>
      </c>
      <c r="C76" s="14">
        <f t="shared" si="0"/>
        <v>0</v>
      </c>
      <c r="D76" s="14">
        <f>IF('RNV 01 2025'!G76="Acepta", 1, IF('RNV 01 2025'!G76="Rechaza", 0.5, IF(ISBLANK('RNV 01 2025'!G76), 0, )))</f>
        <v>0</v>
      </c>
      <c r="E76" s="14">
        <f>IF('RNV 01 2025'!I76="Se señala",1,0)</f>
        <v>0</v>
      </c>
      <c r="F76" s="14">
        <f t="shared" si="1"/>
        <v>0</v>
      </c>
      <c r="G76" s="14" t="str">
        <f>IF('RNV 01 2025'!L76="Implementadas", 1, IF('RNV 01 2025'!L76="Parcialmente implementadas", 0.5, IF('RNV 01 2025'!L76="No implementadas", 0,"0" )))</f>
        <v>0</v>
      </c>
    </row>
    <row r="77" spans="1:7" ht="15.75" customHeight="1" x14ac:dyDescent="0.25">
      <c r="A77" s="14">
        <f>IF(LEN('RNV 01 2025'!G77)&gt;0, 1, 0)</f>
        <v>1</v>
      </c>
      <c r="B77" s="14">
        <f>IF('RNV 01 2025'!J77="En tiempo",1,0)</f>
        <v>1</v>
      </c>
      <c r="C77" s="14">
        <f t="shared" si="0"/>
        <v>1</v>
      </c>
      <c r="D77" s="14">
        <f>IF('RNV 01 2025'!G77="Acepta", 1, IF('RNV 01 2025'!G77="Rechaza", 0.5, IF(ISBLANK('RNV 01 2025'!G77), 0, )))</f>
        <v>1</v>
      </c>
      <c r="E77" s="14">
        <f>IF('RNV 01 2025'!I77="Se señala",1,0)</f>
        <v>1</v>
      </c>
      <c r="F77" s="14">
        <f t="shared" si="1"/>
        <v>1</v>
      </c>
      <c r="G77" s="14" t="str">
        <f>IF('RNV 01 2025'!L77="Implementadas", 1, IF('RNV 01 2025'!L77="Parcialmente implementadas", 0.5, IF('RNV 01 2025'!L77="No implementadas", 0,"0" )))</f>
        <v>0</v>
      </c>
    </row>
    <row r="78" spans="1:7" ht="15.75" customHeight="1" x14ac:dyDescent="0.25">
      <c r="A78" s="14">
        <f>IF(LEN('RNV 01 2025'!G78)&gt;0, 1, 0)</f>
        <v>0</v>
      </c>
      <c r="B78" s="14">
        <f>IF('RNV 01 2025'!J78="En tiempo",1,0)</f>
        <v>0</v>
      </c>
      <c r="C78" s="14">
        <f t="shared" si="0"/>
        <v>0</v>
      </c>
      <c r="D78" s="14">
        <f>IF('RNV 01 2025'!G78="Acepta", 1, IF('RNV 01 2025'!G78="Rechaza", 0.5, IF(ISBLANK('RNV 01 2025'!G78), 0, )))</f>
        <v>0</v>
      </c>
      <c r="E78" s="14">
        <f>IF('RNV 01 2025'!I78="Se señala",1,0)</f>
        <v>0</v>
      </c>
      <c r="F78" s="14">
        <f t="shared" si="1"/>
        <v>0</v>
      </c>
      <c r="G78" s="14" t="str">
        <f>IF('RNV 01 2025'!L78="Implementadas", 1, IF('RNV 01 2025'!L78="Parcialmente implementadas", 0.5, IF('RNV 01 2025'!L78="No implementadas", 0,"0" )))</f>
        <v>0</v>
      </c>
    </row>
    <row r="79" spans="1:7" ht="15.75" customHeight="1" x14ac:dyDescent="0.25">
      <c r="A79" s="14">
        <f>IF(LEN('RNV 01 2025'!G79)&gt;0, 1, 0)</f>
        <v>1</v>
      </c>
      <c r="B79" s="14">
        <f>IF('RNV 01 2025'!J79="En tiempo",1,0)</f>
        <v>0</v>
      </c>
      <c r="C79" s="14">
        <f t="shared" si="0"/>
        <v>0.5</v>
      </c>
      <c r="D79" s="14">
        <f>IF('RNV 01 2025'!G79="Acepta", 1, IF('RNV 01 2025'!G79="Rechaza", 0.5, IF(ISBLANK('RNV 01 2025'!G79), 0, )))</f>
        <v>1</v>
      </c>
      <c r="E79" s="14">
        <f>IF('RNV 01 2025'!I79="Se señala",1,0)</f>
        <v>1</v>
      </c>
      <c r="F79" s="14">
        <f t="shared" si="1"/>
        <v>1</v>
      </c>
      <c r="G79" s="14">
        <f>IF('RNV 01 2025'!L79="Implementadas", 1, IF('RNV 01 2025'!L79="Parcialmente implementadas", 0.5, IF('RNV 01 2025'!L79="No implementadas", 0,"0" )))</f>
        <v>1</v>
      </c>
    </row>
    <row r="80" spans="1:7" ht="15.75" customHeight="1" x14ac:dyDescent="0.25">
      <c r="A80" s="14">
        <f>IF(LEN('RNV 01 2025'!G80)&gt;0, 1, 0)</f>
        <v>0</v>
      </c>
      <c r="B80" s="14">
        <f>IF('RNV 01 2025'!J80="En tiempo",1,0)</f>
        <v>0</v>
      </c>
      <c r="C80" s="14">
        <f t="shared" si="0"/>
        <v>0</v>
      </c>
      <c r="D80" s="14">
        <f>IF('RNV 01 2025'!G80="Acepta", 1, IF('RNV 01 2025'!G80="Rechaza", 0.5, IF(ISBLANK('RNV 01 2025'!G80), 0, )))</f>
        <v>0</v>
      </c>
      <c r="E80" s="14">
        <f>IF('RNV 01 2025'!I80="Se señala",1,0)</f>
        <v>0</v>
      </c>
      <c r="F80" s="14">
        <f t="shared" si="1"/>
        <v>0</v>
      </c>
      <c r="G80" s="14" t="str">
        <f>IF('RNV 01 2025'!L80="Implementadas", 1, IF('RNV 01 2025'!L80="Parcialmente implementadas", 0.5, IF('RNV 01 2025'!L80="No implementadas", 0,"0" )))</f>
        <v>0</v>
      </c>
    </row>
    <row r="81" spans="1:7" ht="15.75" customHeight="1" x14ac:dyDescent="0.25">
      <c r="A81" s="14">
        <f>IF(LEN('RNV 01 2025'!G81)&gt;0, 1, 0)</f>
        <v>1</v>
      </c>
      <c r="B81" s="14">
        <f>IF('RNV 01 2025'!J81="En tiempo",1,0)</f>
        <v>1</v>
      </c>
      <c r="C81" s="14">
        <f t="shared" si="0"/>
        <v>1</v>
      </c>
      <c r="D81" s="14">
        <f>IF('RNV 01 2025'!G81="Acepta", 1, IF('RNV 01 2025'!G81="Rechaza", 0.5, IF(ISBLANK('RNV 01 2025'!G81), 0, )))</f>
        <v>1</v>
      </c>
      <c r="E81" s="14">
        <f>IF('RNV 01 2025'!I81="Se señala",1,0)</f>
        <v>1</v>
      </c>
      <c r="F81" s="14">
        <f t="shared" si="1"/>
        <v>1</v>
      </c>
      <c r="G81" s="14" t="str">
        <f>IF('RNV 01 2025'!L81="Implementadas", 1, IF('RNV 01 2025'!L81="Parcialmente implementadas", 0.5, IF('RNV 01 2025'!L81="No implementadas", 0,"0" )))</f>
        <v>0</v>
      </c>
    </row>
    <row r="82" spans="1:7" ht="15.75" customHeight="1" x14ac:dyDescent="0.25">
      <c r="A82" s="14">
        <f>IF(LEN('RNV 01 2025'!G82)&gt;0, 1, 0)</f>
        <v>0</v>
      </c>
      <c r="B82" s="14">
        <f>IF('RNV 01 2025'!J82="En tiempo",1,0)</f>
        <v>0</v>
      </c>
      <c r="C82" s="14">
        <f t="shared" si="0"/>
        <v>0</v>
      </c>
      <c r="D82" s="14">
        <f>IF('RNV 01 2025'!G82="Acepta", 1, IF('RNV 01 2025'!G82="Rechaza", 0.5, IF(ISBLANK('RNV 01 2025'!G82), 0, )))</f>
        <v>0</v>
      </c>
      <c r="E82" s="14">
        <f>IF('RNV 01 2025'!I82="Se señala",1,0)</f>
        <v>0</v>
      </c>
      <c r="F82" s="14">
        <f t="shared" si="1"/>
        <v>0</v>
      </c>
      <c r="G82" s="14" t="str">
        <f>IF('RNV 01 2025'!L82="Implementadas", 1, IF('RNV 01 2025'!L82="Parcialmente implementadas", 0.5, IF('RNV 01 2025'!L82="No implementadas", 0,"0" )))</f>
        <v>0</v>
      </c>
    </row>
    <row r="83" spans="1:7" ht="15.75" customHeight="1" x14ac:dyDescent="0.25">
      <c r="A83" s="14">
        <f>IF(LEN('RNV 01 2025'!G83)&gt;0, 1, 0)</f>
        <v>0</v>
      </c>
      <c r="B83" s="14">
        <f>IF('RNV 01 2025'!J83="En tiempo",1,0)</f>
        <v>0</v>
      </c>
      <c r="C83" s="14">
        <f t="shared" si="0"/>
        <v>0</v>
      </c>
      <c r="D83" s="14">
        <f>IF('RNV 01 2025'!G83="Acepta", 1, IF('RNV 01 2025'!G83="Rechaza", 0.5, IF(ISBLANK('RNV 01 2025'!G83), 0, )))</f>
        <v>0</v>
      </c>
      <c r="E83" s="14">
        <f>IF('RNV 01 2025'!I83="Se señala",1,0)</f>
        <v>0</v>
      </c>
      <c r="F83" s="14">
        <f t="shared" si="1"/>
        <v>0</v>
      </c>
      <c r="G83" s="14" t="str">
        <f>IF('RNV 01 2025'!L83="Implementadas", 1, IF('RNV 01 2025'!L83="Parcialmente implementadas", 0.5, IF('RNV 01 2025'!L83="No implementadas", 0,"0" )))</f>
        <v>0</v>
      </c>
    </row>
    <row r="84" spans="1:7" ht="15.75" customHeight="1" x14ac:dyDescent="0.25">
      <c r="A84" s="14">
        <f>IF(LEN('RNV 01 2025'!G84)&gt;0, 1, 0)</f>
        <v>1</v>
      </c>
      <c r="B84" s="14">
        <f>IF('RNV 01 2025'!J84="En tiempo",1,0)</f>
        <v>1</v>
      </c>
      <c r="C84" s="14">
        <f t="shared" si="0"/>
        <v>1</v>
      </c>
      <c r="D84" s="14">
        <f>IF('RNV 01 2025'!G84="Acepta", 1, IF('RNV 01 2025'!G84="Rechaza", 0.5, IF(ISBLANK('RNV 01 2025'!G84), 0, )))</f>
        <v>1</v>
      </c>
      <c r="E84" s="14">
        <f>IF('RNV 01 2025'!I84="Se señala",1,0)</f>
        <v>1</v>
      </c>
      <c r="F84" s="14">
        <f t="shared" si="1"/>
        <v>1</v>
      </c>
      <c r="G84" s="14">
        <f>IF('RNV 01 2025'!L84="Implementadas", 1, IF('RNV 01 2025'!L84="Parcialmente implementadas", 0.5, IF('RNV 01 2025'!L84="No implementadas", 0,"0" )))</f>
        <v>1</v>
      </c>
    </row>
    <row r="85" spans="1:7" ht="15.75" customHeight="1" x14ac:dyDescent="0.25">
      <c r="A85" s="14">
        <f>IF(LEN('RNV 01 2025'!G85)&gt;0, 1, 0)</f>
        <v>0</v>
      </c>
      <c r="B85" s="14">
        <f>IF('RNV 01 2025'!J85="En tiempo",1,0)</f>
        <v>0</v>
      </c>
      <c r="C85" s="14">
        <f t="shared" si="0"/>
        <v>0</v>
      </c>
      <c r="D85" s="14">
        <f>IF('RNV 01 2025'!G85="Acepta", 1, IF('RNV 01 2025'!G85="Rechaza", 0.5, IF(ISBLANK('RNV 01 2025'!G85), 0, )))</f>
        <v>0</v>
      </c>
      <c r="E85" s="14">
        <f>IF('RNV 01 2025'!I85="Se señala",1,0)</f>
        <v>0</v>
      </c>
      <c r="F85" s="14">
        <f t="shared" si="1"/>
        <v>0</v>
      </c>
      <c r="G85" s="14" t="str">
        <f>IF('RNV 01 2025'!L85="Implementadas", 1, IF('RNV 01 2025'!L85="Parcialmente implementadas", 0.5, IF('RNV 01 2025'!L85="No implementadas", 0,"0" )))</f>
        <v>0</v>
      </c>
    </row>
    <row r="86" spans="1:7" ht="15.75" customHeight="1" x14ac:dyDescent="0.25">
      <c r="A86" s="14">
        <f>IF(LEN('RNV 01 2025'!G86)&gt;0, 1, 0)</f>
        <v>1</v>
      </c>
      <c r="B86" s="14">
        <f>IF('RNV 01 2025'!J86="En tiempo",1,0)</f>
        <v>0</v>
      </c>
      <c r="C86" s="14">
        <f t="shared" si="0"/>
        <v>0.5</v>
      </c>
      <c r="D86" s="14">
        <f>IF('RNV 01 2025'!G86="Acepta", 1, IF('RNV 01 2025'!G86="Rechaza", 0.5, IF(ISBLANK('RNV 01 2025'!G86), 0, )))</f>
        <v>1</v>
      </c>
      <c r="E86" s="14">
        <f>IF('RNV 01 2025'!I86="Se señala",1,0)</f>
        <v>1</v>
      </c>
      <c r="F86" s="14">
        <f t="shared" si="1"/>
        <v>1</v>
      </c>
      <c r="G86" s="14" t="str">
        <f>IF('RNV 01 2025'!L86="Implementadas", 1, IF('RNV 01 2025'!L86="Parcialmente implementadas", 0.5, IF('RNV 01 2025'!L86="No implementadas", 0,"0" )))</f>
        <v>0</v>
      </c>
    </row>
    <row r="87" spans="1:7" ht="15.75" customHeight="1" x14ac:dyDescent="0.25">
      <c r="A87" s="14">
        <f>IF(LEN('RNV 01 2025'!G87)&gt;0, 1, 0)</f>
        <v>1</v>
      </c>
      <c r="B87" s="14">
        <f>IF('RNV 01 2025'!J87="En tiempo",1,0)</f>
        <v>1</v>
      </c>
      <c r="C87" s="14">
        <f t="shared" si="0"/>
        <v>1</v>
      </c>
      <c r="D87" s="14">
        <f>IF('RNV 01 2025'!G87="Acepta", 1, IF('RNV 01 2025'!G87="Rechaza", 0.5, IF(ISBLANK('RNV 01 2025'!G87), 0, )))</f>
        <v>1</v>
      </c>
      <c r="E87" s="14">
        <f>IF('RNV 01 2025'!I87="Se señala",1,0)</f>
        <v>1</v>
      </c>
      <c r="F87" s="14">
        <f t="shared" si="1"/>
        <v>1</v>
      </c>
      <c r="G87" s="14">
        <f>IF('RNV 01 2025'!L87="Implementadas", 1, IF('RNV 01 2025'!L87="Parcialmente implementadas", 0.5, IF('RNV 01 2025'!L87="No implementadas", 0,"0" )))</f>
        <v>0.5</v>
      </c>
    </row>
    <row r="88" spans="1:7" ht="15.75" customHeight="1" x14ac:dyDescent="0.25">
      <c r="A88" s="14">
        <f>IF(LEN('RNV 01 2025'!G88)&gt;0, 1, 0)</f>
        <v>0</v>
      </c>
      <c r="B88" s="14">
        <f>IF('RNV 01 2025'!J88="En tiempo",1,0)</f>
        <v>0</v>
      </c>
      <c r="C88" s="14">
        <f t="shared" si="0"/>
        <v>0</v>
      </c>
      <c r="D88" s="14">
        <f>IF('RNV 01 2025'!G88="Acepta", 1, IF('RNV 01 2025'!G88="Rechaza", 0.5, IF(ISBLANK('RNV 01 2025'!G88), 0, )))</f>
        <v>0</v>
      </c>
      <c r="E88" s="14">
        <f>IF('RNV 01 2025'!I88="Se señala",1,0)</f>
        <v>0</v>
      </c>
      <c r="F88" s="14">
        <f t="shared" si="1"/>
        <v>0</v>
      </c>
      <c r="G88" s="14" t="str">
        <f>IF('RNV 01 2025'!L88="Implementadas", 1, IF('RNV 01 2025'!L88="Parcialmente implementadas", 0.5, IF('RNV 01 2025'!L88="No implementadas", 0,"0" )))</f>
        <v>0</v>
      </c>
    </row>
    <row r="89" spans="1:7" ht="15.75" customHeight="1" x14ac:dyDescent="0.25">
      <c r="A89" s="14">
        <f>IF(LEN('RNV 01 2025'!G89)&gt;0, 1, 0)</f>
        <v>1</v>
      </c>
      <c r="B89" s="14">
        <f>IF('RNV 01 2025'!J89="En tiempo",1,0)</f>
        <v>1</v>
      </c>
      <c r="C89" s="14">
        <f t="shared" si="0"/>
        <v>1</v>
      </c>
      <c r="D89" s="14">
        <f>IF('RNV 01 2025'!G89="Acepta", 1, IF('RNV 01 2025'!G89="Rechaza", 0.5, IF(ISBLANK('RNV 01 2025'!G89), 0, )))</f>
        <v>1</v>
      </c>
      <c r="E89" s="14">
        <f>IF('RNV 01 2025'!I89="Se señala",1,0)</f>
        <v>1</v>
      </c>
      <c r="F89" s="14">
        <f t="shared" si="1"/>
        <v>1</v>
      </c>
      <c r="G89" s="14" t="str">
        <f>IF('RNV 01 2025'!L89="Implementadas", 1, IF('RNV 01 2025'!L89="Parcialmente implementadas", 0.5, IF('RNV 01 2025'!L89="No implementadas", 0,"0" )))</f>
        <v>0</v>
      </c>
    </row>
    <row r="90" spans="1:7" ht="15.75" customHeight="1" x14ac:dyDescent="0.25">
      <c r="A90" s="14">
        <f>IF(LEN('RNV 01 2025'!G90)&gt;0, 1, 0)</f>
        <v>0</v>
      </c>
      <c r="B90" s="14">
        <f>IF('RNV 01 2025'!J90="En tiempo",1,0)</f>
        <v>0</v>
      </c>
      <c r="C90" s="14">
        <f t="shared" si="0"/>
        <v>0</v>
      </c>
      <c r="D90" s="14">
        <f>IF('RNV 01 2025'!G90="Acepta", 1, IF('RNV 01 2025'!G90="Rechaza", 0.5, IF(ISBLANK('RNV 01 2025'!G90), 0, )))</f>
        <v>0</v>
      </c>
      <c r="E90" s="14">
        <f>IF('RNV 01 2025'!I90="Se señala",1,0)</f>
        <v>0</v>
      </c>
      <c r="F90" s="14">
        <f t="shared" si="1"/>
        <v>0</v>
      </c>
      <c r="G90" s="14" t="str">
        <f>IF('RNV 01 2025'!L90="Implementadas", 1, IF('RNV 01 2025'!L90="Parcialmente implementadas", 0.5, IF('RNV 01 2025'!L90="No implementadas", 0,"0" )))</f>
        <v>0</v>
      </c>
    </row>
    <row r="91" spans="1:7" ht="15.75" customHeight="1" x14ac:dyDescent="0.25">
      <c r="A91" s="14">
        <f>IF(LEN('RNV 01 2025'!G91)&gt;0, 1, 0)</f>
        <v>1</v>
      </c>
      <c r="B91" s="14">
        <f>IF('RNV 01 2025'!J91="En tiempo",1,0)</f>
        <v>0</v>
      </c>
      <c r="C91" s="14">
        <f t="shared" si="0"/>
        <v>0.5</v>
      </c>
      <c r="D91" s="14">
        <f>IF('RNV 01 2025'!G91="Acepta", 1, IF('RNV 01 2025'!G91="Rechaza", 0.5, IF(ISBLANK('RNV 01 2025'!G91), 0, )))</f>
        <v>1</v>
      </c>
      <c r="E91" s="14">
        <f>IF('RNV 01 2025'!I91="Se señala",1,0)</f>
        <v>1</v>
      </c>
      <c r="F91" s="14">
        <f t="shared" si="1"/>
        <v>1</v>
      </c>
      <c r="G91" s="14" t="str">
        <f>IF('RNV 01 2025'!L91="Implementadas", 1, IF('RNV 01 2025'!L91="Parcialmente implementadas", 0.5, IF('RNV 01 2025'!L91="No implementadas", 0,"0" )))</f>
        <v>0</v>
      </c>
    </row>
    <row r="92" spans="1:7" ht="15.75" customHeight="1" x14ac:dyDescent="0.25">
      <c r="A92" s="14">
        <f>IF(LEN('RNV 01 2025'!G92)&gt;0, 1, 0)</f>
        <v>0</v>
      </c>
      <c r="B92" s="14">
        <f>IF('RNV 01 2025'!J92="En tiempo",1,0)</f>
        <v>0</v>
      </c>
      <c r="C92" s="14">
        <f t="shared" si="0"/>
        <v>0</v>
      </c>
      <c r="D92" s="14">
        <f>IF('RNV 01 2025'!G92="Acepta", 1, IF('RNV 01 2025'!G92="Rechaza", 0.5, IF(ISBLANK('RNV 01 2025'!G92), 0, )))</f>
        <v>0</v>
      </c>
      <c r="E92" s="14">
        <f>IF('RNV 01 2025'!I92="Se señala",1,0)</f>
        <v>0</v>
      </c>
      <c r="F92" s="14">
        <f t="shared" si="1"/>
        <v>0</v>
      </c>
      <c r="G92" s="14" t="str">
        <f>IF('RNV 01 2025'!L92="Implementadas", 1, IF('RNV 01 2025'!L92="Parcialmente implementadas", 0.5, IF('RNV 01 2025'!L92="No implementadas", 0,"0" )))</f>
        <v>0</v>
      </c>
    </row>
    <row r="93" spans="1:7" ht="15.75" customHeight="1" x14ac:dyDescent="0.25">
      <c r="A93" s="14">
        <f>IF(LEN('RNV 01 2025'!G93)&gt;0, 1, 0)</f>
        <v>1</v>
      </c>
      <c r="B93" s="14">
        <f>IF('RNV 01 2025'!J93="En tiempo",1,0)</f>
        <v>1</v>
      </c>
      <c r="C93" s="14">
        <f t="shared" si="0"/>
        <v>1</v>
      </c>
      <c r="D93" s="14">
        <f>IF('RNV 01 2025'!G93="Acepta", 1, IF('RNV 01 2025'!G93="Rechaza", 0.5, IF(ISBLANK('RNV 01 2025'!G93), 0, )))</f>
        <v>1</v>
      </c>
      <c r="E93" s="14">
        <f>IF('RNV 01 2025'!I93="Se señala",1,0)</f>
        <v>1</v>
      </c>
      <c r="F93" s="14">
        <f t="shared" si="1"/>
        <v>1</v>
      </c>
      <c r="G93" s="14">
        <f>IF('RNV 01 2025'!L93="Implementadas", 1, IF('RNV 01 2025'!L93="Parcialmente implementadas", 0.5, IF('RNV 01 2025'!L93="No implementadas", 0,"0" )))</f>
        <v>1</v>
      </c>
    </row>
    <row r="94" spans="1:7" ht="15.75" customHeight="1" x14ac:dyDescent="0.25">
      <c r="A94" s="14">
        <f>IF(LEN('RNV 01 2025'!G94)&gt;0, 1, 0)</f>
        <v>1</v>
      </c>
      <c r="B94" s="14">
        <f>IF('RNV 01 2025'!J94="En tiempo",1,0)</f>
        <v>1</v>
      </c>
      <c r="C94" s="14">
        <f t="shared" si="0"/>
        <v>1</v>
      </c>
      <c r="D94" s="14">
        <f>IF('RNV 01 2025'!G94="Acepta", 1, IF('RNV 01 2025'!G94="Rechaza", 0.5, IF(ISBLANK('RNV 01 2025'!G94), 0, )))</f>
        <v>1</v>
      </c>
      <c r="E94" s="14">
        <f>IF('RNV 01 2025'!I94="Se señala",1,0)</f>
        <v>1</v>
      </c>
      <c r="F94" s="14">
        <f t="shared" si="1"/>
        <v>1</v>
      </c>
      <c r="G94" s="14" t="str">
        <f>IF('RNV 01 2025'!L94="Implementadas", 1, IF('RNV 01 2025'!L94="Parcialmente implementadas", 0.5, IF('RNV 01 2025'!L94="No implementadas", 0,"0" )))</f>
        <v>0</v>
      </c>
    </row>
    <row r="95" spans="1:7" ht="15.75" customHeight="1" x14ac:dyDescent="0.25">
      <c r="A95" s="14">
        <f>IF(LEN('RNV 01 2025'!G95)&gt;0, 1, 0)</f>
        <v>1</v>
      </c>
      <c r="B95" s="14">
        <f>IF('RNV 01 2025'!J95="En tiempo",1,0)</f>
        <v>0</v>
      </c>
      <c r="C95" s="14">
        <f t="shared" si="0"/>
        <v>0.5</v>
      </c>
      <c r="D95" s="14">
        <f>IF('RNV 01 2025'!G95="Acepta", 1, IF('RNV 01 2025'!G95="Rechaza", 0.5, IF(ISBLANK('RNV 01 2025'!G95), 0, )))</f>
        <v>1</v>
      </c>
      <c r="E95" s="14">
        <f>IF('RNV 01 2025'!I95="Se señala",1,0)</f>
        <v>1</v>
      </c>
      <c r="F95" s="14">
        <f t="shared" si="1"/>
        <v>1</v>
      </c>
      <c r="G95" s="14" t="str">
        <f>IF('RNV 01 2025'!L95="Implementadas", 1, IF('RNV 01 2025'!L95="Parcialmente implementadas", 0.5, IF('RNV 01 2025'!L95="No implementadas", 0,"0" )))</f>
        <v>0</v>
      </c>
    </row>
    <row r="96" spans="1:7" ht="15.75" customHeight="1" x14ac:dyDescent="0.25">
      <c r="A96" s="14">
        <f>IF(LEN('RNV 01 2025'!G96)&gt;0, 1, 0)</f>
        <v>0</v>
      </c>
      <c r="B96" s="14">
        <f>IF('RNV 01 2025'!J96="En tiempo",1,0)</f>
        <v>0</v>
      </c>
      <c r="C96" s="14">
        <f t="shared" si="0"/>
        <v>0</v>
      </c>
      <c r="D96" s="14">
        <f>IF('RNV 01 2025'!G96="Acepta", 1, IF('RNV 01 2025'!G96="Rechaza", 0.5, IF(ISBLANK('RNV 01 2025'!G96), 0, )))</f>
        <v>0</v>
      </c>
      <c r="E96" s="14">
        <f>IF('RNV 01 2025'!I96="Se señala",1,0)</f>
        <v>0</v>
      </c>
      <c r="F96" s="14">
        <f t="shared" si="1"/>
        <v>0</v>
      </c>
      <c r="G96" s="14" t="str">
        <f>IF('RNV 01 2025'!L96="Implementadas", 1, IF('RNV 01 2025'!L96="Parcialmente implementadas", 0.5, IF('RNV 01 2025'!L96="No implementadas", 0,"0" )))</f>
        <v>0</v>
      </c>
    </row>
    <row r="97" spans="1:7" ht="15.75" customHeight="1" x14ac:dyDescent="0.25">
      <c r="A97" s="14">
        <f>IF(LEN('RNV 01 2025'!G97)&gt;0, 1, 0)</f>
        <v>1</v>
      </c>
      <c r="B97" s="14">
        <f>IF('RNV 01 2025'!J97="En tiempo",1,0)</f>
        <v>1</v>
      </c>
      <c r="C97" s="14">
        <f t="shared" si="0"/>
        <v>1</v>
      </c>
      <c r="D97" s="14">
        <f>IF('RNV 01 2025'!G97="Acepta", 1, IF('RNV 01 2025'!G97="Rechaza", 0.5, IF(ISBLANK('RNV 01 2025'!G97), 0, )))</f>
        <v>1</v>
      </c>
      <c r="E97" s="14">
        <f>IF('RNV 01 2025'!I97="Se señala",1,0)</f>
        <v>1</v>
      </c>
      <c r="F97" s="14">
        <f t="shared" si="1"/>
        <v>1</v>
      </c>
      <c r="G97" s="14">
        <f>IF('RNV 01 2025'!L97="Implementadas", 1, IF('RNV 01 2025'!L97="Parcialmente implementadas", 0.5, IF('RNV 01 2025'!L97="No implementadas", 0,"0" )))</f>
        <v>0.5</v>
      </c>
    </row>
    <row r="98" spans="1:7" ht="15.75" customHeight="1" x14ac:dyDescent="0.25">
      <c r="A98" s="14">
        <f>IF(LEN('RNV 01 2025'!G98)&gt;0, 1, 0)</f>
        <v>0</v>
      </c>
      <c r="B98" s="14">
        <f>IF('RNV 01 2025'!J98="En tiempo",1,0)</f>
        <v>0</v>
      </c>
      <c r="C98" s="14">
        <f t="shared" si="0"/>
        <v>0</v>
      </c>
      <c r="D98" s="14">
        <f>IF('RNV 01 2025'!G98="Acepta", 1, IF('RNV 01 2025'!G98="Rechaza", 0.5, IF(ISBLANK('RNV 01 2025'!G98), 0, )))</f>
        <v>0</v>
      </c>
      <c r="E98" s="14">
        <f>IF('RNV 01 2025'!I98="Se señala",1,0)</f>
        <v>0</v>
      </c>
      <c r="F98" s="14">
        <f t="shared" si="1"/>
        <v>0</v>
      </c>
      <c r="G98" s="14" t="str">
        <f>IF('RNV 01 2025'!L98="Implementadas", 1, IF('RNV 01 2025'!L98="Parcialmente implementadas", 0.5, IF('RNV 01 2025'!L98="No implementadas", 0,"0" )))</f>
        <v>0</v>
      </c>
    </row>
    <row r="99" spans="1:7" ht="15.75" customHeight="1" x14ac:dyDescent="0.25">
      <c r="A99" s="14">
        <f>IF(LEN('RNV 01 2025'!G99)&gt;0, 1, 0)</f>
        <v>1</v>
      </c>
      <c r="B99" s="14">
        <f>IF('RNV 01 2025'!J99="En tiempo",1,0)</f>
        <v>0</v>
      </c>
      <c r="C99" s="14">
        <f t="shared" si="0"/>
        <v>0.5</v>
      </c>
      <c r="D99" s="14">
        <f>IF('RNV 01 2025'!G99="Acepta", 1, IF('RNV 01 2025'!G99="Rechaza", 0.5, IF(ISBLANK('RNV 01 2025'!G99), 0, )))</f>
        <v>0.5</v>
      </c>
      <c r="E99" s="14">
        <f>IF('RNV 01 2025'!I99="Se señala",1,0)</f>
        <v>1</v>
      </c>
      <c r="F99" s="14">
        <f t="shared" si="1"/>
        <v>0.75</v>
      </c>
      <c r="G99" s="14">
        <f>IF('RNV 01 2025'!L99="Implementadas", 1, IF('RNV 01 2025'!L99="Parcialmente implementadas", 0.5, IF('RNV 01 2025'!L99="No implementadas", 0,"0" )))</f>
        <v>0</v>
      </c>
    </row>
    <row r="100" spans="1:7" ht="15.75" customHeight="1" x14ac:dyDescent="0.25">
      <c r="A100" s="14">
        <f>IF(LEN('RNV 01 2025'!G100)&gt;0, 1, 0)</f>
        <v>1</v>
      </c>
      <c r="B100" s="14">
        <f>IF('RNV 01 2025'!J100="En tiempo",1,0)</f>
        <v>1</v>
      </c>
      <c r="C100" s="14">
        <f t="shared" si="0"/>
        <v>1</v>
      </c>
      <c r="D100" s="14">
        <f>IF('RNV 01 2025'!G100="Acepta", 1, IF('RNV 01 2025'!G100="Rechaza", 0.5, IF(ISBLANK('RNV 01 2025'!G100), 0, )))</f>
        <v>1</v>
      </c>
      <c r="E100" s="14">
        <f>IF('RNV 01 2025'!I100="Se señala",1,0)</f>
        <v>1</v>
      </c>
      <c r="F100" s="14">
        <f t="shared" si="1"/>
        <v>1</v>
      </c>
      <c r="G100" s="14" t="str">
        <f>IF('RNV 01 2025'!L100="Implementadas", 1, IF('RNV 01 2025'!L100="Parcialmente implementadas", 0.5, IF('RNV 01 2025'!L100="No implementadas", 0,"0" )))</f>
        <v>0</v>
      </c>
    </row>
    <row r="101" spans="1:7" ht="15.75" customHeight="1" x14ac:dyDescent="0.25">
      <c r="A101" s="14">
        <f>IF(LEN('RNV 01 2025'!G101)&gt;0, 1, 0)</f>
        <v>0</v>
      </c>
      <c r="B101" s="14">
        <f>IF('RNV 01 2025'!J101="En tiempo",1,0)</f>
        <v>0</v>
      </c>
      <c r="C101" s="14">
        <f t="shared" si="0"/>
        <v>0</v>
      </c>
      <c r="D101" s="14">
        <f>IF('RNV 01 2025'!G101="Acepta", 1, IF('RNV 01 2025'!G101="Rechaza", 0.5, IF(ISBLANK('RNV 01 2025'!G101), 0, )))</f>
        <v>0</v>
      </c>
      <c r="E101" s="14">
        <f>IF('RNV 01 2025'!I101="Se señala",1,0)</f>
        <v>0</v>
      </c>
      <c r="F101" s="14">
        <f t="shared" si="1"/>
        <v>0</v>
      </c>
      <c r="G101" s="14" t="str">
        <f>IF('RNV 01 2025'!L101="Implementadas", 1, IF('RNV 01 2025'!L101="Parcialmente implementadas", 0.5, IF('RNV 01 2025'!L101="No implementadas", 0,"0" )))</f>
        <v>0</v>
      </c>
    </row>
    <row r="102" spans="1:7" ht="15.75" customHeight="1" x14ac:dyDescent="0.25">
      <c r="A102" s="14">
        <f>IF(LEN('RNV 01 2025'!G102)&gt;0, 1, 0)</f>
        <v>1</v>
      </c>
      <c r="B102" s="14">
        <f>IF('RNV 01 2025'!J102="En tiempo",1,0)</f>
        <v>0</v>
      </c>
      <c r="C102" s="14">
        <f t="shared" si="0"/>
        <v>0.5</v>
      </c>
      <c r="D102" s="14">
        <f>IF('RNV 01 2025'!G102="Acepta", 1, IF('RNV 01 2025'!G102="Rechaza", 0.5, IF(ISBLANK('RNV 01 2025'!G102), 0, )))</f>
        <v>1</v>
      </c>
      <c r="E102" s="14">
        <f>IF('RNV 01 2025'!I102="Se señala",1,0)</f>
        <v>1</v>
      </c>
      <c r="F102" s="14">
        <f t="shared" si="1"/>
        <v>1</v>
      </c>
      <c r="G102" s="14" t="str">
        <f>IF('RNV 01 2025'!L102="Implementadas", 1, IF('RNV 01 2025'!L102="Parcialmente implementadas", 0.5, IF('RNV 01 2025'!L102="No implementadas", 0,"0" )))</f>
        <v>0</v>
      </c>
    </row>
    <row r="103" spans="1:7" ht="15.75" customHeight="1" x14ac:dyDescent="0.25">
      <c r="A103" s="14">
        <f>IF(LEN('RNV 01 2025'!G103)&gt;0, 1, 0)</f>
        <v>0</v>
      </c>
      <c r="B103" s="14">
        <f>IF('RNV 01 2025'!J103="En tiempo",1,0)</f>
        <v>0</v>
      </c>
      <c r="C103" s="14">
        <f t="shared" si="0"/>
        <v>0</v>
      </c>
      <c r="D103" s="14">
        <f>IF('RNV 01 2025'!G103="Acepta", 1, IF('RNV 01 2025'!G103="Rechaza", 0.5, IF(ISBLANK('RNV 01 2025'!G103), 0, )))</f>
        <v>0</v>
      </c>
      <c r="E103" s="14">
        <f>IF('RNV 01 2025'!I103="Se señala",1,0)</f>
        <v>0</v>
      </c>
      <c r="F103" s="14">
        <f t="shared" si="1"/>
        <v>0</v>
      </c>
      <c r="G103" s="14" t="str">
        <f>IF('RNV 01 2025'!L103="Implementadas", 1, IF('RNV 01 2025'!L103="Parcialmente implementadas", 0.5, IF('RNV 01 2025'!L103="No implementadas", 0,"0" )))</f>
        <v>0</v>
      </c>
    </row>
    <row r="104" spans="1:7" ht="15.75" customHeight="1" x14ac:dyDescent="0.25">
      <c r="A104" s="14">
        <f>IF(LEN('RNV 01 2025'!G104)&gt;0, 1, 0)</f>
        <v>0</v>
      </c>
      <c r="B104" s="14">
        <f>IF('RNV 01 2025'!J104="En tiempo",1,0)</f>
        <v>0</v>
      </c>
      <c r="C104" s="14">
        <f t="shared" si="0"/>
        <v>0</v>
      </c>
      <c r="D104" s="14">
        <f>IF('RNV 01 2025'!G104="Acepta", 1, IF('RNV 01 2025'!G104="Rechaza", 0.5, IF(ISBLANK('RNV 01 2025'!G104), 0, )))</f>
        <v>0</v>
      </c>
      <c r="E104" s="14">
        <f>IF('RNV 01 2025'!I104="Se señala",1,0)</f>
        <v>0</v>
      </c>
      <c r="F104" s="14">
        <f t="shared" si="1"/>
        <v>0</v>
      </c>
      <c r="G104" s="14" t="str">
        <f>IF('RNV 01 2025'!L104="Implementadas", 1, IF('RNV 01 2025'!L104="Parcialmente implementadas", 0.5, IF('RNV 01 2025'!L104="No implementadas", 0,"0" )))</f>
        <v>0</v>
      </c>
    </row>
    <row r="105" spans="1:7" ht="15.75" customHeight="1" x14ac:dyDescent="0.25">
      <c r="A105" s="14">
        <f>IF(LEN('RNV 01 2025'!G105)&gt;0, 1, 0)</f>
        <v>0</v>
      </c>
      <c r="B105" s="14">
        <f>IF('RNV 01 2025'!J105="En tiempo",1,0)</f>
        <v>0</v>
      </c>
      <c r="C105" s="14">
        <f t="shared" si="0"/>
        <v>0</v>
      </c>
      <c r="D105" s="14">
        <f>IF('RNV 01 2025'!G105="Acepta", 1, IF('RNV 01 2025'!G105="Rechaza", 0.5, IF(ISBLANK('RNV 01 2025'!G105), 0, )))</f>
        <v>0</v>
      </c>
      <c r="E105" s="14">
        <f>IF('RNV 01 2025'!I105="Se señala",1,0)</f>
        <v>0</v>
      </c>
      <c r="F105" s="14">
        <f t="shared" si="1"/>
        <v>0</v>
      </c>
      <c r="G105" s="14" t="str">
        <f>IF('RNV 01 2025'!L105="Implementadas", 1, IF('RNV 01 2025'!L105="Parcialmente implementadas", 0.5, IF('RNV 01 2025'!L105="No implementadas", 0,"0" )))</f>
        <v>0</v>
      </c>
    </row>
    <row r="106" spans="1:7" ht="15.75" customHeight="1" x14ac:dyDescent="0.25">
      <c r="A106" s="14">
        <f>IF(LEN('RNV 01 2025'!G106)&gt;0, 1, 0)</f>
        <v>0</v>
      </c>
      <c r="B106" s="14">
        <f>IF('RNV 01 2025'!J106="En tiempo",1,0)</f>
        <v>0</v>
      </c>
      <c r="C106" s="14">
        <f t="shared" si="0"/>
        <v>0</v>
      </c>
      <c r="D106" s="14">
        <f>IF('RNV 01 2025'!G106="Acepta", 1, IF('RNV 01 2025'!G106="Rechaza", 0.5, IF(ISBLANK('RNV 01 2025'!G106), 0, )))</f>
        <v>0</v>
      </c>
      <c r="E106" s="14">
        <f>IF('RNV 01 2025'!I106="Se señala",1,0)</f>
        <v>0</v>
      </c>
      <c r="F106" s="14">
        <f t="shared" si="1"/>
        <v>0</v>
      </c>
      <c r="G106" s="14" t="str">
        <f>IF('RNV 01 2025'!L106="Implementadas", 1, IF('RNV 01 2025'!L106="Parcialmente implementadas", 0.5, IF('RNV 01 2025'!L106="No implementadas", 0,"0" )))</f>
        <v>0</v>
      </c>
    </row>
    <row r="107" spans="1:7" ht="15.75" customHeight="1" x14ac:dyDescent="0.25">
      <c r="A107" s="14">
        <f>IF(LEN('RNV 01 2025'!G107)&gt;0, 1, 0)</f>
        <v>0</v>
      </c>
      <c r="B107" s="14">
        <f>IF('RNV 01 2025'!J107="En tiempo",1,0)</f>
        <v>0</v>
      </c>
      <c r="C107" s="14">
        <f t="shared" si="0"/>
        <v>0</v>
      </c>
      <c r="D107" s="14">
        <f>IF('RNV 01 2025'!G107="Acepta", 1, IF('RNV 01 2025'!G107="Rechaza", 0.5, IF(ISBLANK('RNV 01 2025'!G107), 0, )))</f>
        <v>0</v>
      </c>
      <c r="E107" s="14">
        <f>IF('RNV 01 2025'!I107="Se señala",1,0)</f>
        <v>0</v>
      </c>
      <c r="F107" s="14">
        <f t="shared" si="1"/>
        <v>0</v>
      </c>
      <c r="G107" s="14" t="str">
        <f>IF('RNV 01 2025'!L107="Implementadas", 1, IF('RNV 01 2025'!L107="Parcialmente implementadas", 0.5, IF('RNV 01 2025'!L107="No implementadas", 0,"0" )))</f>
        <v>0</v>
      </c>
    </row>
    <row r="108" spans="1:7" ht="15.75" customHeight="1" x14ac:dyDescent="0.25">
      <c r="A108" s="14">
        <f>IF(LEN('RNV 01 2025'!G108)&gt;0, 1, 0)</f>
        <v>0</v>
      </c>
      <c r="B108" s="14">
        <f>IF('RNV 01 2025'!J108="En tiempo",1,0)</f>
        <v>0</v>
      </c>
      <c r="C108" s="14">
        <f t="shared" si="0"/>
        <v>0</v>
      </c>
      <c r="D108" s="14">
        <f>IF('RNV 01 2025'!G108="Acepta", 1, IF('RNV 01 2025'!G108="Rechaza", 0.5, IF(ISBLANK('RNV 01 2025'!G108), 0, )))</f>
        <v>0</v>
      </c>
      <c r="E108" s="14">
        <f>IF('RNV 01 2025'!I108="Se señala",1,0)</f>
        <v>0</v>
      </c>
      <c r="F108" s="14">
        <f t="shared" si="1"/>
        <v>0</v>
      </c>
      <c r="G108" s="14" t="str">
        <f>IF('RNV 01 2025'!L108="Implementadas", 1, IF('RNV 01 2025'!L108="Parcialmente implementadas", 0.5, IF('RNV 01 2025'!L108="No implementadas", 0,"0" )))</f>
        <v>0</v>
      </c>
    </row>
    <row r="109" spans="1:7" ht="15.75" customHeight="1" x14ac:dyDescent="0.25">
      <c r="A109" s="14">
        <f>IF(LEN('RNV 01 2025'!G109)&gt;0, 1, 0)</f>
        <v>0</v>
      </c>
      <c r="B109" s="14">
        <f>IF('RNV 01 2025'!J109="En tiempo",1,0)</f>
        <v>0</v>
      </c>
      <c r="C109" s="14">
        <f t="shared" si="0"/>
        <v>0</v>
      </c>
      <c r="D109" s="14">
        <f>IF('RNV 01 2025'!G109="Acepta", 1, IF('RNV 01 2025'!G109="Rechaza", 0.5, IF(ISBLANK('RNV 01 2025'!G109), 0, )))</f>
        <v>0</v>
      </c>
      <c r="E109" s="14">
        <f>IF('RNV 01 2025'!I109="Se señala",1,0)</f>
        <v>0</v>
      </c>
      <c r="F109" s="14">
        <f t="shared" si="1"/>
        <v>0</v>
      </c>
      <c r="G109" s="14" t="str">
        <f>IF('RNV 01 2025'!L109="Implementadas", 1, IF('RNV 01 2025'!L109="Parcialmente implementadas", 0.5, IF('RNV 01 2025'!L109="No implementadas", 0,"0" )))</f>
        <v>0</v>
      </c>
    </row>
    <row r="110" spans="1:7" ht="15.75" customHeight="1" x14ac:dyDescent="0.25">
      <c r="A110" s="14">
        <f>IF(LEN('RNV 01 2025'!G110)&gt;0, 1, 0)</f>
        <v>0</v>
      </c>
      <c r="B110" s="14">
        <f>IF('RNV 01 2025'!J110="En tiempo",1,0)</f>
        <v>0</v>
      </c>
      <c r="C110" s="14">
        <f t="shared" si="0"/>
        <v>0</v>
      </c>
      <c r="D110" s="14">
        <f>IF('RNV 01 2025'!G110="Acepta", 1, IF('RNV 01 2025'!G110="Rechaza", 0.5, IF(ISBLANK('RNV 01 2025'!G110), 0, )))</f>
        <v>0</v>
      </c>
      <c r="E110" s="14">
        <f>IF('RNV 01 2025'!I110="Se señala",1,0)</f>
        <v>0</v>
      </c>
      <c r="F110" s="14">
        <f t="shared" si="1"/>
        <v>0</v>
      </c>
      <c r="G110" s="14" t="str">
        <f>IF('RNV 01 2025'!L110="Implementadas", 1, IF('RNV 01 2025'!L110="Parcialmente implementadas", 0.5, IF('RNV 01 2025'!L110="No implementadas", 0,"0" )))</f>
        <v>0</v>
      </c>
    </row>
    <row r="111" spans="1:7" ht="15.75" customHeight="1" x14ac:dyDescent="0.25">
      <c r="A111" s="14">
        <f>IF(LEN('RNV 01 2025'!G111)&gt;0, 1, 0)</f>
        <v>0</v>
      </c>
      <c r="B111" s="14">
        <f>IF('RNV 01 2025'!J111="En tiempo",1,0)</f>
        <v>0</v>
      </c>
      <c r="C111" s="14">
        <f t="shared" si="0"/>
        <v>0</v>
      </c>
      <c r="D111" s="14">
        <f>IF('RNV 01 2025'!G111="Acepta", 1, IF('RNV 01 2025'!G111="Rechaza", 0.5, IF(ISBLANK('RNV 01 2025'!G111), 0, )))</f>
        <v>0</v>
      </c>
      <c r="E111" s="14">
        <f>IF('RNV 01 2025'!I111="Se señala",1,0)</f>
        <v>0</v>
      </c>
      <c r="F111" s="14">
        <f t="shared" si="1"/>
        <v>0</v>
      </c>
      <c r="G111" s="14" t="str">
        <f>IF('RNV 01 2025'!L111="Implementadas", 1, IF('RNV 01 2025'!L111="Parcialmente implementadas", 0.5, IF('RNV 01 2025'!L111="No implementadas", 0,"0" )))</f>
        <v>0</v>
      </c>
    </row>
    <row r="112" spans="1:7" ht="15.75" customHeight="1" x14ac:dyDescent="0.25">
      <c r="A112" s="14">
        <f>IF(LEN('RNV 01 2025'!G112)&gt;0, 1, 0)</f>
        <v>1</v>
      </c>
      <c r="B112" s="14">
        <f>IF('RNV 01 2025'!J112="En tiempo",1,0)</f>
        <v>0</v>
      </c>
      <c r="C112" s="14">
        <f t="shared" si="0"/>
        <v>0.5</v>
      </c>
      <c r="D112" s="14">
        <f>IF('RNV 01 2025'!G112="Acepta", 1, IF('RNV 01 2025'!G112="Rechaza", 0.5, IF(ISBLANK('RNV 01 2025'!G112), 0, )))</f>
        <v>1</v>
      </c>
      <c r="E112" s="14">
        <f>IF('RNV 01 2025'!I112="Se señala",1,0)</f>
        <v>1</v>
      </c>
      <c r="F112" s="14">
        <f t="shared" si="1"/>
        <v>1</v>
      </c>
      <c r="G112" s="14" t="str">
        <f>IF('RNV 01 2025'!L112="Implementadas", 1, IF('RNV 01 2025'!L112="Parcialmente implementadas", 0.5, IF('RNV 01 2025'!L112="No implementadas", 0,"0" )))</f>
        <v>0</v>
      </c>
    </row>
    <row r="113" spans="1:7" ht="15.75" customHeight="1" x14ac:dyDescent="0.25">
      <c r="A113" s="14">
        <f>IF(LEN('RNV 01 2025'!G113)&gt;0, 1, 0)</f>
        <v>0</v>
      </c>
      <c r="B113" s="14">
        <f>IF('RNV 01 2025'!J113="En tiempo",1,0)</f>
        <v>0</v>
      </c>
      <c r="C113" s="14">
        <f t="shared" si="0"/>
        <v>0</v>
      </c>
      <c r="D113" s="14">
        <f>IF('RNV 01 2025'!G113="Acepta", 1, IF('RNV 01 2025'!G113="Rechaza", 0.5, IF(ISBLANK('RNV 01 2025'!G113), 0, )))</f>
        <v>0</v>
      </c>
      <c r="E113" s="14">
        <f>IF('RNV 01 2025'!I113="Se señala",1,0)</f>
        <v>0</v>
      </c>
      <c r="F113" s="14">
        <f t="shared" si="1"/>
        <v>0</v>
      </c>
      <c r="G113" s="14" t="str">
        <f>IF('RNV 01 2025'!L113="Implementadas", 1, IF('RNV 01 2025'!L113="Parcialmente implementadas", 0.5, IF('RNV 01 2025'!L113="No implementadas", 0,"0" )))</f>
        <v>0</v>
      </c>
    </row>
    <row r="114" spans="1:7" ht="15.75" customHeight="1" x14ac:dyDescent="0.25">
      <c r="A114" s="14">
        <f>IF(LEN('RNV 01 2025'!G114)&gt;0, 1, 0)</f>
        <v>0</v>
      </c>
      <c r="B114" s="14">
        <f>IF('RNV 01 2025'!J114="En tiempo",1,0)</f>
        <v>0</v>
      </c>
      <c r="C114" s="14">
        <f t="shared" si="0"/>
        <v>0</v>
      </c>
      <c r="D114" s="14">
        <f>IF('RNV 01 2025'!G114="Acepta", 1, IF('RNV 01 2025'!G114="Rechaza", 0.5, IF(ISBLANK('RNV 01 2025'!G114), 0, )))</f>
        <v>0</v>
      </c>
      <c r="E114" s="14">
        <f>IF('RNV 01 2025'!I114="Se señala",1,0)</f>
        <v>0</v>
      </c>
      <c r="F114" s="14">
        <f t="shared" si="1"/>
        <v>0</v>
      </c>
      <c r="G114" s="14" t="str">
        <f>IF('RNV 01 2025'!L114="Implementadas", 1, IF('RNV 01 2025'!L114="Parcialmente implementadas", 0.5, IF('RNV 01 2025'!L114="No implementadas", 0,"0" )))</f>
        <v>0</v>
      </c>
    </row>
    <row r="115" spans="1:7" ht="15.75" customHeight="1" x14ac:dyDescent="0.25">
      <c r="A115" s="14">
        <f>IF(LEN('RNV 01 2025'!G115)&gt;0, 1, 0)</f>
        <v>0</v>
      </c>
      <c r="B115" s="14">
        <f>IF('RNV 01 2025'!J115="En tiempo",1,0)</f>
        <v>0</v>
      </c>
      <c r="C115" s="14">
        <f t="shared" si="0"/>
        <v>0</v>
      </c>
      <c r="D115" s="14">
        <f>IF('RNV 01 2025'!G115="Acepta", 1, IF('RNV 01 2025'!G115="Rechaza", 0.5, IF(ISBLANK('RNV 01 2025'!G115), 0, )))</f>
        <v>0</v>
      </c>
      <c r="E115" s="14">
        <f>IF('RNV 01 2025'!I115="Se señala",1,0)</f>
        <v>0</v>
      </c>
      <c r="F115" s="14">
        <f t="shared" si="1"/>
        <v>0</v>
      </c>
      <c r="G115" s="14" t="str">
        <f>IF('RNV 01 2025'!L115="Implementadas", 1, IF('RNV 01 2025'!L115="Parcialmente implementadas", 0.5, IF('RNV 01 2025'!L115="No implementadas", 0,"0" )))</f>
        <v>0</v>
      </c>
    </row>
    <row r="116" spans="1:7" ht="15.75" customHeight="1" x14ac:dyDescent="0.25">
      <c r="A116" s="14">
        <f>IF(LEN('RNV 01 2025'!G116)&gt;0, 1, 0)</f>
        <v>0</v>
      </c>
      <c r="B116" s="14">
        <f>IF('RNV 01 2025'!J116="En tiempo",1,0)</f>
        <v>0</v>
      </c>
      <c r="C116" s="14">
        <f t="shared" si="0"/>
        <v>0</v>
      </c>
      <c r="D116" s="14">
        <f>IF('RNV 01 2025'!G116="Acepta", 1, IF('RNV 01 2025'!G116="Rechaza", 0.5, IF(ISBLANK('RNV 01 2025'!G116), 0, )))</f>
        <v>0</v>
      </c>
      <c r="E116" s="14">
        <f>IF('RNV 01 2025'!I116="Se señala",1,0)</f>
        <v>0</v>
      </c>
      <c r="F116" s="14">
        <f t="shared" si="1"/>
        <v>0</v>
      </c>
      <c r="G116" s="14" t="str">
        <f>IF('RNV 01 2025'!L116="Implementadas", 1, IF('RNV 01 2025'!L116="Parcialmente implementadas", 0.5, IF('RNV 01 2025'!L116="No implementadas", 0,"0" )))</f>
        <v>0</v>
      </c>
    </row>
    <row r="117" spans="1:7" ht="15.75" customHeight="1" x14ac:dyDescent="0.25">
      <c r="A117" s="14">
        <f>IF(LEN('RNV 01 2025'!G117)&gt;0, 1, 0)</f>
        <v>0</v>
      </c>
      <c r="B117" s="14">
        <f>IF('RNV 01 2025'!J117="En tiempo",1,0)</f>
        <v>0</v>
      </c>
      <c r="C117" s="14">
        <f t="shared" si="0"/>
        <v>0</v>
      </c>
      <c r="D117" s="14">
        <f>IF('RNV 01 2025'!G117="Acepta", 1, IF('RNV 01 2025'!G117="Rechaza", 0.5, IF(ISBLANK('RNV 01 2025'!G117), 0, )))</f>
        <v>0</v>
      </c>
      <c r="E117" s="14">
        <f>IF('RNV 01 2025'!I117="Se señala",1,0)</f>
        <v>0</v>
      </c>
      <c r="F117" s="14">
        <f t="shared" si="1"/>
        <v>0</v>
      </c>
      <c r="G117" s="14" t="str">
        <f>IF('RNV 01 2025'!L117="Implementadas", 1, IF('RNV 01 2025'!L117="Parcialmente implementadas", 0.5, IF('RNV 01 2025'!L117="No implementadas", 0,"0" )))</f>
        <v>0</v>
      </c>
    </row>
    <row r="118" spans="1:7" ht="15.75" customHeight="1" x14ac:dyDescent="0.25">
      <c r="A118" s="14">
        <f>IF(LEN('RNV 01 2025'!G118)&gt;0, 1, 0)</f>
        <v>0</v>
      </c>
      <c r="B118" s="14">
        <f>IF('RNV 01 2025'!J118="En tiempo",1,0)</f>
        <v>0</v>
      </c>
      <c r="C118" s="14">
        <f t="shared" si="0"/>
        <v>0</v>
      </c>
      <c r="D118" s="14">
        <f>IF('RNV 01 2025'!G118="Acepta", 1, IF('RNV 01 2025'!G118="Rechaza", 0.5, IF(ISBLANK('RNV 01 2025'!G118), 0, )))</f>
        <v>0</v>
      </c>
      <c r="E118" s="14">
        <f>IF('RNV 01 2025'!I118="Se señala",1,0)</f>
        <v>0</v>
      </c>
      <c r="F118" s="14">
        <f t="shared" si="1"/>
        <v>0</v>
      </c>
      <c r="G118" s="14" t="str">
        <f>IF('RNV 01 2025'!L118="Implementadas", 1, IF('RNV 01 2025'!L118="Parcialmente implementadas", 0.5, IF('RNV 01 2025'!L118="No implementadas", 0,"0" )))</f>
        <v>0</v>
      </c>
    </row>
    <row r="119" spans="1:7" ht="15.75" customHeight="1" x14ac:dyDescent="0.25">
      <c r="A119" s="14">
        <f>IF(LEN('RNV 01 2025'!G119)&gt;0, 1, 0)</f>
        <v>0</v>
      </c>
      <c r="B119" s="14">
        <f>IF('RNV 01 2025'!J119="En tiempo",1,0)</f>
        <v>0</v>
      </c>
      <c r="C119" s="14">
        <f t="shared" si="0"/>
        <v>0</v>
      </c>
      <c r="D119" s="14">
        <f>IF('RNV 01 2025'!G119="Acepta", 1, IF('RNV 01 2025'!G119="Rechaza", 0.5, IF(ISBLANK('RNV 01 2025'!G119), 0, )))</f>
        <v>0</v>
      </c>
      <c r="E119" s="14">
        <f>IF('RNV 01 2025'!I119="Se señala",1,0)</f>
        <v>0</v>
      </c>
      <c r="F119" s="14">
        <f t="shared" si="1"/>
        <v>0</v>
      </c>
      <c r="G119" s="14" t="str">
        <f>IF('RNV 01 2025'!L119="Implementadas", 1, IF('RNV 01 2025'!L119="Parcialmente implementadas", 0.5, IF('RNV 01 2025'!L119="No implementadas", 0,"0" )))</f>
        <v>0</v>
      </c>
    </row>
    <row r="120" spans="1:7" ht="15.75" customHeight="1" x14ac:dyDescent="0.25">
      <c r="A120" s="14">
        <f>IF(LEN('RNV 01 2025'!G120)&gt;0, 1, 0)</f>
        <v>0</v>
      </c>
      <c r="B120" s="14">
        <f>IF('RNV 01 2025'!J120="En tiempo",1,0)</f>
        <v>0</v>
      </c>
      <c r="C120" s="14">
        <f t="shared" si="0"/>
        <v>0</v>
      </c>
      <c r="D120" s="14">
        <f>IF('RNV 01 2025'!G120="Acepta", 1, IF('RNV 01 2025'!G120="Rechaza", 0.5, IF(ISBLANK('RNV 01 2025'!G120), 0, )))</f>
        <v>0</v>
      </c>
      <c r="E120" s="14">
        <f>IF('RNV 01 2025'!I120="Se señala",1,0)</f>
        <v>0</v>
      </c>
      <c r="F120" s="14">
        <f t="shared" si="1"/>
        <v>0</v>
      </c>
      <c r="G120" s="14" t="str">
        <f>IF('RNV 01 2025'!L120="Implementadas", 1, IF('RNV 01 2025'!L120="Parcialmente implementadas", 0.5, IF('RNV 01 2025'!L120="No implementadas", 0,"0" )))</f>
        <v>0</v>
      </c>
    </row>
    <row r="121" spans="1:7" ht="15.75" customHeight="1" x14ac:dyDescent="0.25">
      <c r="A121" s="14">
        <f>IF(LEN('RNV 01 2025'!G121)&gt;0, 1, 0)</f>
        <v>0</v>
      </c>
      <c r="B121" s="14">
        <f>IF('RNV 01 2025'!J121="En tiempo",1,0)</f>
        <v>0</v>
      </c>
      <c r="C121" s="14">
        <f t="shared" si="0"/>
        <v>0</v>
      </c>
      <c r="D121" s="14">
        <f>IF('RNV 01 2025'!G121="Acepta", 1, IF('RNV 01 2025'!G121="Rechaza", 0.5, IF(ISBLANK('RNV 01 2025'!G121), 0, )))</f>
        <v>0</v>
      </c>
      <c r="E121" s="14">
        <f>IF('RNV 01 2025'!I121="Se señala",1,0)</f>
        <v>0</v>
      </c>
      <c r="F121" s="14">
        <f t="shared" si="1"/>
        <v>0</v>
      </c>
      <c r="G121" s="14" t="str">
        <f>IF('RNV 01 2025'!L121="Implementadas", 1, IF('RNV 01 2025'!L121="Parcialmente implementadas", 0.5, IF('RNV 01 2025'!L121="No implementadas", 0,"0" )))</f>
        <v>0</v>
      </c>
    </row>
    <row r="122" spans="1:7" ht="15.75" customHeight="1" x14ac:dyDescent="0.25">
      <c r="A122" s="14">
        <f>IF(LEN('RNV 01 2025'!G122)&gt;0, 1, 0)</f>
        <v>0</v>
      </c>
      <c r="B122" s="14">
        <f>IF('RNV 01 2025'!J122="En tiempo",1,0)</f>
        <v>0</v>
      </c>
      <c r="C122" s="14">
        <f t="shared" si="0"/>
        <v>0</v>
      </c>
      <c r="D122" s="14">
        <f>IF('RNV 01 2025'!G122="Acepta", 1, IF('RNV 01 2025'!G122="Rechaza", 0.5, IF(ISBLANK('RNV 01 2025'!G122), 0, )))</f>
        <v>0</v>
      </c>
      <c r="E122" s="14">
        <f>IF('RNV 01 2025'!I122="Se señala",1,0)</f>
        <v>0</v>
      </c>
      <c r="F122" s="14">
        <f t="shared" si="1"/>
        <v>0</v>
      </c>
      <c r="G122" s="14" t="str">
        <f>IF('RNV 01 2025'!L122="Implementadas", 1, IF('RNV 01 2025'!L122="Parcialmente implementadas", 0.5, IF('RNV 01 2025'!L122="No implementadas", 0,"0" )))</f>
        <v>0</v>
      </c>
    </row>
    <row r="123" spans="1:7" ht="15.75" customHeight="1" x14ac:dyDescent="0.25">
      <c r="A123" s="14">
        <f>IF(LEN('RNV 01 2025'!G123)&gt;0, 1, 0)</f>
        <v>0</v>
      </c>
      <c r="B123" s="14">
        <f>IF('RNV 01 2025'!J123="En tiempo",1,0)</f>
        <v>0</v>
      </c>
      <c r="C123" s="14">
        <f t="shared" si="0"/>
        <v>0</v>
      </c>
      <c r="D123" s="14">
        <f>IF('RNV 01 2025'!G123="Acepta", 1, IF('RNV 01 2025'!G123="Rechaza", 0.5, IF(ISBLANK('RNV 01 2025'!G123), 0, )))</f>
        <v>0</v>
      </c>
      <c r="E123" s="14">
        <f>IF('RNV 01 2025'!I123="Se señala",1,0)</f>
        <v>0</v>
      </c>
      <c r="F123" s="14">
        <f t="shared" si="1"/>
        <v>0</v>
      </c>
      <c r="G123" s="14" t="str">
        <f>IF('RNV 01 2025'!L123="Implementadas", 1, IF('RNV 01 2025'!L123="Parcialmente implementadas", 0.5, IF('RNV 01 2025'!L123="No implementadas", 0,"0" )))</f>
        <v>0</v>
      </c>
    </row>
    <row r="124" spans="1:7" ht="15.75" customHeight="1" x14ac:dyDescent="0.25">
      <c r="A124" s="14">
        <f>IF(LEN('RNV 01 2025'!G124)&gt;0, 1, 0)</f>
        <v>0</v>
      </c>
      <c r="B124" s="14">
        <f>IF('RNV 01 2025'!J124="En tiempo",1,0)</f>
        <v>0</v>
      </c>
      <c r="C124" s="14">
        <f t="shared" si="0"/>
        <v>0</v>
      </c>
      <c r="D124" s="14">
        <f>IF('RNV 01 2025'!G124="Acepta", 1, IF('RNV 01 2025'!G124="Rechaza", 0.5, IF(ISBLANK('RNV 01 2025'!G124), 0, )))</f>
        <v>0</v>
      </c>
      <c r="E124" s="14">
        <f>IF('RNV 01 2025'!I124="Se señala",1,0)</f>
        <v>0</v>
      </c>
      <c r="F124" s="14">
        <f t="shared" si="1"/>
        <v>0</v>
      </c>
      <c r="G124" s="14" t="str">
        <f>IF('RNV 01 2025'!L124="Implementadas", 1, IF('RNV 01 2025'!L124="Parcialmente implementadas", 0.5, IF('RNV 01 2025'!L124="No implementadas", 0,"0" )))</f>
        <v>0</v>
      </c>
    </row>
    <row r="125" spans="1:7" ht="15.75" customHeight="1" x14ac:dyDescent="0.25">
      <c r="A125" s="14">
        <f>IF(LEN('RNV 01 2025'!G125)&gt;0, 1, 0)</f>
        <v>0</v>
      </c>
      <c r="B125" s="14">
        <f>IF('RNV 01 2025'!J125="En tiempo",1,0)</f>
        <v>0</v>
      </c>
      <c r="C125" s="14">
        <f t="shared" si="0"/>
        <v>0</v>
      </c>
      <c r="D125" s="14">
        <f>IF('RNV 01 2025'!G125="Acepta", 1, IF('RNV 01 2025'!G125="Rechaza", 0.5, IF(ISBLANK('RNV 01 2025'!G125), 0, )))</f>
        <v>0</v>
      </c>
      <c r="E125" s="14">
        <f>IF('RNV 01 2025'!I125="Se señala",1,0)</f>
        <v>0</v>
      </c>
      <c r="F125" s="14">
        <f t="shared" si="1"/>
        <v>0</v>
      </c>
      <c r="G125" s="14" t="str">
        <f>IF('RNV 01 2025'!L125="Implementadas", 1, IF('RNV 01 2025'!L125="Parcialmente implementadas", 0.5, IF('RNV 01 2025'!L125="No implementadas", 0,"0" )))</f>
        <v>0</v>
      </c>
    </row>
    <row r="126" spans="1:7" ht="15.75" customHeight="1" x14ac:dyDescent="0.25">
      <c r="A126" s="14">
        <f>IF(LEN('RNV 01 2025'!G126)&gt;0, 1, 0)</f>
        <v>0</v>
      </c>
      <c r="B126" s="14">
        <f>IF('RNV 01 2025'!J126="En tiempo",1,0)</f>
        <v>0</v>
      </c>
      <c r="C126" s="14">
        <f t="shared" si="0"/>
        <v>0</v>
      </c>
      <c r="D126" s="14">
        <f>IF('RNV 01 2025'!G126="Acepta", 1, IF('RNV 01 2025'!G126="Rechaza", 0.5, IF(ISBLANK('RNV 01 2025'!G126), 0, )))</f>
        <v>0</v>
      </c>
      <c r="E126" s="14">
        <f>IF('RNV 01 2025'!I126="Se señala",1,0)</f>
        <v>0</v>
      </c>
      <c r="F126" s="14">
        <f t="shared" si="1"/>
        <v>0</v>
      </c>
      <c r="G126" s="14" t="str">
        <f>IF('RNV 01 2025'!L126="Implementadas", 1, IF('RNV 01 2025'!L126="Parcialmente implementadas", 0.5, IF('RNV 01 2025'!L126="No implementadas", 0,"0" )))</f>
        <v>0</v>
      </c>
    </row>
    <row r="127" spans="1:7" ht="15.75" customHeight="1" x14ac:dyDescent="0.25">
      <c r="A127" s="14">
        <f>IF(LEN('RNV 01 2025'!G127)&gt;0, 1, 0)</f>
        <v>0</v>
      </c>
      <c r="B127" s="14">
        <f>IF('RNV 01 2025'!J127="En tiempo",1,0)</f>
        <v>0</v>
      </c>
      <c r="C127" s="14">
        <f t="shared" si="0"/>
        <v>0</v>
      </c>
      <c r="D127" s="14">
        <f>IF('RNV 01 2025'!G127="Acepta", 1, IF('RNV 01 2025'!G127="Rechaza", 0.5, IF(ISBLANK('RNV 01 2025'!G127), 0, )))</f>
        <v>0</v>
      </c>
      <c r="E127" s="14">
        <f>IF('RNV 01 2025'!I127="Se señala",1,0)</f>
        <v>0</v>
      </c>
      <c r="F127" s="14">
        <f t="shared" si="1"/>
        <v>0</v>
      </c>
      <c r="G127" s="14" t="str">
        <f>IF('RNV 01 2025'!L127="Implementadas", 1, IF('RNV 01 2025'!L127="Parcialmente implementadas", 0.5, IF('RNV 01 2025'!L127="No implementadas", 0,"0" )))</f>
        <v>0</v>
      </c>
    </row>
    <row r="128" spans="1:7" ht="15.75" customHeight="1" x14ac:dyDescent="0.25">
      <c r="A128" s="14">
        <f>IF(LEN('RNV 01 2025'!G128)&gt;0, 1, 0)</f>
        <v>1</v>
      </c>
      <c r="B128" s="14">
        <f>IF('RNV 01 2025'!J128="En tiempo",1,0)</f>
        <v>1</v>
      </c>
      <c r="C128" s="14">
        <f t="shared" si="0"/>
        <v>1</v>
      </c>
      <c r="D128" s="14">
        <f>IF('RNV 01 2025'!G128="Acepta", 1, IF('RNV 01 2025'!G128="Rechaza", 0.5, IF(ISBLANK('RNV 01 2025'!G128), 0, )))</f>
        <v>1</v>
      </c>
      <c r="E128" s="14">
        <f>IF('RNV 01 2025'!I128="Se señala",1,0)</f>
        <v>1</v>
      </c>
      <c r="F128" s="14">
        <f t="shared" si="1"/>
        <v>1</v>
      </c>
      <c r="G128" s="14" t="str">
        <f>IF('RNV 01 2025'!L128="Implementadas", 1, IF('RNV 01 2025'!L128="Parcialmente implementadas", 0.5, IF('RNV 01 2025'!L128="No implementadas", 0,"0" )))</f>
        <v>0</v>
      </c>
    </row>
    <row r="129" spans="1:7" ht="15.75" customHeight="1" x14ac:dyDescent="0.25">
      <c r="A129" s="14">
        <f>IF(LEN('RNV 01 2025'!G129)&gt;0, 1, 0)</f>
        <v>0</v>
      </c>
      <c r="B129" s="14">
        <f>IF('RNV 01 2025'!J129="En tiempo",1,0)</f>
        <v>0</v>
      </c>
      <c r="C129" s="14">
        <f t="shared" si="0"/>
        <v>0</v>
      </c>
      <c r="D129" s="14">
        <f>IF('RNV 01 2025'!G129="Acepta", 1, IF('RNV 01 2025'!G129="Rechaza", 0.5, IF(ISBLANK('RNV 01 2025'!G129), 0, )))</f>
        <v>0</v>
      </c>
      <c r="E129" s="14">
        <f>IF('RNV 01 2025'!I129="Se señala",1,0)</f>
        <v>0</v>
      </c>
      <c r="F129" s="14">
        <f t="shared" si="1"/>
        <v>0</v>
      </c>
      <c r="G129" s="14" t="str">
        <f>IF('RNV 01 2025'!L129="Implementadas", 1, IF('RNV 01 2025'!L129="Parcialmente implementadas", 0.5, IF('RNV 01 2025'!L129="No implementadas", 0,"0" )))</f>
        <v>0</v>
      </c>
    </row>
    <row r="130" spans="1:7" ht="15.75" customHeight="1" x14ac:dyDescent="0.25">
      <c r="A130" s="14">
        <f>IF(LEN('RNV 01 2025'!G130)&gt;0, 1, 0)</f>
        <v>0</v>
      </c>
      <c r="B130" s="14">
        <f>IF('RNV 01 2025'!J130="En tiempo",1,0)</f>
        <v>0</v>
      </c>
      <c r="C130" s="14">
        <f t="shared" si="0"/>
        <v>0</v>
      </c>
      <c r="D130" s="14">
        <f>IF('RNV 01 2025'!G130="Acepta", 1, IF('RNV 01 2025'!G130="Rechaza", 0.5, IF(ISBLANK('RNV 01 2025'!G130), 0, )))</f>
        <v>0</v>
      </c>
      <c r="E130" s="14">
        <f>IF('RNV 01 2025'!I130="Se señala",1,0)</f>
        <v>0</v>
      </c>
      <c r="F130" s="14">
        <f t="shared" si="1"/>
        <v>0</v>
      </c>
      <c r="G130" s="14" t="str">
        <f>IF('RNV 01 2025'!L130="Implementadas", 1, IF('RNV 01 2025'!L130="Parcialmente implementadas", 0.5, IF('RNV 01 2025'!L130="No implementadas", 0,"0" )))</f>
        <v>0</v>
      </c>
    </row>
    <row r="131" spans="1:7" ht="15.75" customHeight="1" x14ac:dyDescent="0.25">
      <c r="A131" s="14">
        <f>IF(LEN('RNV 01 2025'!G131)&gt;0, 1, 0)</f>
        <v>0</v>
      </c>
      <c r="B131" s="14">
        <f>IF('RNV 01 2025'!J131="En tiempo",1,0)</f>
        <v>0</v>
      </c>
      <c r="C131" s="14">
        <f t="shared" si="0"/>
        <v>0</v>
      </c>
      <c r="D131" s="14">
        <f>IF('RNV 01 2025'!G131="Acepta", 1, IF('RNV 01 2025'!G131="Rechaza", 0.5, IF(ISBLANK('RNV 01 2025'!G131), 0, )))</f>
        <v>0</v>
      </c>
      <c r="E131" s="14">
        <f>IF('RNV 01 2025'!I131="Se señala",1,0)</f>
        <v>0</v>
      </c>
      <c r="F131" s="14">
        <f t="shared" si="1"/>
        <v>0</v>
      </c>
      <c r="G131" s="14" t="str">
        <f>IF('RNV 01 2025'!L131="Implementadas", 1, IF('RNV 01 2025'!L131="Parcialmente implementadas", 0.5, IF('RNV 01 2025'!L131="No implementadas", 0,"0" )))</f>
        <v>0</v>
      </c>
    </row>
    <row r="132" spans="1:7" ht="15.75" customHeight="1" x14ac:dyDescent="0.25">
      <c r="A132" s="14">
        <f>IF(LEN('RNV 01 2025'!G132)&gt;0, 1, 0)</f>
        <v>1</v>
      </c>
      <c r="B132" s="14">
        <f>IF('RNV 01 2025'!J132="En tiempo",1,0)</f>
        <v>1</v>
      </c>
      <c r="C132" s="14">
        <f t="shared" si="0"/>
        <v>1</v>
      </c>
      <c r="D132" s="14">
        <f>IF('RNV 01 2025'!G132="Acepta", 1, IF('RNV 01 2025'!G132="Rechaza", 0.5, IF(ISBLANK('RNV 01 2025'!G132), 0, )))</f>
        <v>1</v>
      </c>
      <c r="E132" s="14">
        <f>IF('RNV 01 2025'!I132="Se señala",1,0)</f>
        <v>1</v>
      </c>
      <c r="F132" s="14">
        <f t="shared" si="1"/>
        <v>1</v>
      </c>
      <c r="G132" s="14">
        <f>IF('RNV 01 2025'!L132="Implementadas", 1, IF('RNV 01 2025'!L132="Parcialmente implementadas", 0.5, IF('RNV 01 2025'!L132="No implementadas", 0,"0" )))</f>
        <v>1</v>
      </c>
    </row>
    <row r="133" spans="1:7" ht="15.75" customHeight="1" x14ac:dyDescent="0.25">
      <c r="A133" s="14">
        <f>IF(LEN('RNV 01 2025'!G133)&gt;0, 1, 0)</f>
        <v>0</v>
      </c>
      <c r="B133" s="14">
        <f>IF('RNV 01 2025'!J133="En tiempo",1,0)</f>
        <v>0</v>
      </c>
      <c r="C133" s="14">
        <f t="shared" si="0"/>
        <v>0</v>
      </c>
      <c r="D133" s="14">
        <f>IF('RNV 01 2025'!G133="Acepta", 1, IF('RNV 01 2025'!G133="Rechaza", 0.5, IF(ISBLANK('RNV 01 2025'!G133), 0, )))</f>
        <v>0</v>
      </c>
      <c r="E133" s="14">
        <f>IF('RNV 01 2025'!I133="Se señala",1,0)</f>
        <v>0</v>
      </c>
      <c r="F133" s="14">
        <f t="shared" si="1"/>
        <v>0</v>
      </c>
      <c r="G133" s="14" t="str">
        <f>IF('RNV 01 2025'!L133="Implementadas", 1, IF('RNV 01 2025'!L133="Parcialmente implementadas", 0.5, IF('RNV 01 2025'!L133="No implementadas", 0,"0" )))</f>
        <v>0</v>
      </c>
    </row>
    <row r="134" spans="1:7" ht="15.75" customHeight="1" x14ac:dyDescent="0.25">
      <c r="A134" s="14">
        <f>IF(LEN('RNV 01 2025'!G134)&gt;0, 1, 0)</f>
        <v>0</v>
      </c>
      <c r="B134" s="14">
        <f>IF('RNV 01 2025'!J134="En tiempo",1,0)</f>
        <v>0</v>
      </c>
      <c r="C134" s="14">
        <f t="shared" si="0"/>
        <v>0</v>
      </c>
      <c r="D134" s="14">
        <f>IF('RNV 01 2025'!G134="Acepta", 1, IF('RNV 01 2025'!G134="Rechaza", 0.5, IF(ISBLANK('RNV 01 2025'!G134), 0, )))</f>
        <v>0</v>
      </c>
      <c r="E134" s="14">
        <f>IF('RNV 01 2025'!I134="Se señala",1,0)</f>
        <v>0</v>
      </c>
      <c r="F134" s="14">
        <f t="shared" si="1"/>
        <v>0</v>
      </c>
      <c r="G134" s="14" t="str">
        <f>IF('RNV 01 2025'!L134="Implementadas", 1, IF('RNV 01 2025'!L134="Parcialmente implementadas", 0.5, IF('RNV 01 2025'!L134="No implementadas", 0,"0" )))</f>
        <v>0</v>
      </c>
    </row>
    <row r="135" spans="1:7" ht="15.75" customHeight="1" x14ac:dyDescent="0.25">
      <c r="A135" s="14">
        <f>IF(LEN('RNV 01 2025'!G135)&gt;0, 1, 0)</f>
        <v>0</v>
      </c>
      <c r="B135" s="14">
        <f>IF('RNV 01 2025'!J135="En tiempo",1,0)</f>
        <v>0</v>
      </c>
      <c r="C135" s="14">
        <f t="shared" si="0"/>
        <v>0</v>
      </c>
      <c r="D135" s="14">
        <f>IF('RNV 01 2025'!G135="Acepta", 1, IF('RNV 01 2025'!G135="Rechaza", 0.5, IF(ISBLANK('RNV 01 2025'!G135), 0, )))</f>
        <v>0</v>
      </c>
      <c r="E135" s="14">
        <f>IF('RNV 01 2025'!I135="Se señala",1,0)</f>
        <v>0</v>
      </c>
      <c r="F135" s="14">
        <f t="shared" si="1"/>
        <v>0</v>
      </c>
      <c r="G135" s="14" t="str">
        <f>IF('RNV 01 2025'!L135="Implementadas", 1, IF('RNV 01 2025'!L135="Parcialmente implementadas", 0.5, IF('RNV 01 2025'!L135="No implementadas", 0,"0" )))</f>
        <v>0</v>
      </c>
    </row>
    <row r="136" spans="1:7" ht="15.75" customHeight="1" x14ac:dyDescent="0.25">
      <c r="A136" s="14">
        <f>IF(LEN('RNV 01 2025'!G136)&gt;0, 1, 0)</f>
        <v>0</v>
      </c>
      <c r="B136" s="14">
        <f>IF('RNV 01 2025'!J136="En tiempo",1,0)</f>
        <v>0</v>
      </c>
      <c r="C136" s="14">
        <f t="shared" si="0"/>
        <v>0</v>
      </c>
      <c r="D136" s="14">
        <f>IF('RNV 01 2025'!G136="Acepta", 1, IF('RNV 01 2025'!G136="Rechaza", 0.5, IF(ISBLANK('RNV 01 2025'!G136), 0, )))</f>
        <v>0</v>
      </c>
      <c r="E136" s="14">
        <f>IF('RNV 01 2025'!I136="Se señala",1,0)</f>
        <v>0</v>
      </c>
      <c r="F136" s="14">
        <f t="shared" si="1"/>
        <v>0</v>
      </c>
      <c r="G136" s="14" t="str">
        <f>IF('RNV 01 2025'!L136="Implementadas", 1, IF('RNV 01 2025'!L136="Parcialmente implementadas", 0.5, IF('RNV 01 2025'!L136="No implementadas", 0,"0" )))</f>
        <v>0</v>
      </c>
    </row>
    <row r="137" spans="1:7" ht="15.75" customHeight="1" x14ac:dyDescent="0.25">
      <c r="A137" s="14">
        <f>IF(LEN('RNV 01 2025'!G137)&gt;0, 1, 0)</f>
        <v>0</v>
      </c>
      <c r="B137" s="14">
        <f>IF('RNV 01 2025'!J137="En tiempo",1,0)</f>
        <v>0</v>
      </c>
      <c r="C137" s="14">
        <f t="shared" si="0"/>
        <v>0</v>
      </c>
      <c r="D137" s="14">
        <f>IF('RNV 01 2025'!G137="Acepta", 1, IF('RNV 01 2025'!G137="Rechaza", 0.5, IF(ISBLANK('RNV 01 2025'!G137), 0, )))</f>
        <v>0</v>
      </c>
      <c r="E137" s="14">
        <f>IF('RNV 01 2025'!I137="Se señala",1,0)</f>
        <v>0</v>
      </c>
      <c r="F137" s="14">
        <f t="shared" si="1"/>
        <v>0</v>
      </c>
      <c r="G137" s="14" t="str">
        <f>IF('RNV 01 2025'!L137="Implementadas", 1, IF('RNV 01 2025'!L137="Parcialmente implementadas", 0.5, IF('RNV 01 2025'!L137="No implementadas", 0,"0" )))</f>
        <v>0</v>
      </c>
    </row>
    <row r="138" spans="1:7" ht="15.75" customHeight="1" x14ac:dyDescent="0.25">
      <c r="A138" s="14">
        <f>IF(LEN('RNV 01 2025'!G138)&gt;0, 1, 0)</f>
        <v>1</v>
      </c>
      <c r="B138" s="14">
        <f>IF('RNV 01 2025'!J138="En tiempo",1,0)</f>
        <v>1</v>
      </c>
      <c r="C138" s="14">
        <f t="shared" si="0"/>
        <v>1</v>
      </c>
      <c r="D138" s="14">
        <f>IF('RNV 01 2025'!G138="Acepta", 1, IF('RNV 01 2025'!G138="Rechaza", 0.5, IF(ISBLANK('RNV 01 2025'!G138), 0, )))</f>
        <v>1</v>
      </c>
      <c r="E138" s="14">
        <f>IF('RNV 01 2025'!I138="Se señala",1,0)</f>
        <v>1</v>
      </c>
      <c r="F138" s="14">
        <f t="shared" si="1"/>
        <v>1</v>
      </c>
      <c r="G138" s="14" t="str">
        <f>IF('RNV 01 2025'!L138="Implementadas", 1, IF('RNV 01 2025'!L138="Parcialmente implementadas", 0.5, IF('RNV 01 2025'!L138="No implementadas", 0,"0" )))</f>
        <v>0</v>
      </c>
    </row>
    <row r="139" spans="1:7" ht="15.75" customHeight="1" x14ac:dyDescent="0.25">
      <c r="A139" s="14">
        <f>IF(LEN('RNV 01 2025'!G139)&gt;0, 1, 0)</f>
        <v>0</v>
      </c>
      <c r="B139" s="14">
        <f>IF('RNV 01 2025'!J139="En tiempo",1,0)</f>
        <v>0</v>
      </c>
      <c r="C139" s="14">
        <f t="shared" si="0"/>
        <v>0</v>
      </c>
      <c r="D139" s="14">
        <f>IF('RNV 01 2025'!G139="Acepta", 1, IF('RNV 01 2025'!G139="Rechaza", 0.5, IF(ISBLANK('RNV 01 2025'!G139), 0, )))</f>
        <v>0</v>
      </c>
      <c r="E139" s="14">
        <f>IF('RNV 01 2025'!I139="Se señala",1,0)</f>
        <v>0</v>
      </c>
      <c r="F139" s="14">
        <f t="shared" si="1"/>
        <v>0</v>
      </c>
      <c r="G139" s="14" t="str">
        <f>IF('RNV 01 2025'!L139="Implementadas", 1, IF('RNV 01 2025'!L139="Parcialmente implementadas", 0.5, IF('RNV 01 2025'!L139="No implementadas", 0,"0" )))</f>
        <v>0</v>
      </c>
    </row>
    <row r="140" spans="1:7" ht="15.75" customHeight="1" x14ac:dyDescent="0.25">
      <c r="A140" s="14">
        <f>IF(LEN('RNV 01 2025'!G140)&gt;0, 1, 0)</f>
        <v>1</v>
      </c>
      <c r="B140" s="14">
        <f>IF('RNV 01 2025'!J140="En tiempo",1,0)</f>
        <v>1</v>
      </c>
      <c r="C140" s="14">
        <f t="shared" si="0"/>
        <v>1</v>
      </c>
      <c r="D140" s="14">
        <f>IF('RNV 01 2025'!G140="Acepta", 1, IF('RNV 01 2025'!G140="Rechaza", 0.5, IF(ISBLANK('RNV 01 2025'!G140), 0, )))</f>
        <v>1</v>
      </c>
      <c r="E140" s="14">
        <f>IF('RNV 01 2025'!I140="Se señala",1,0)</f>
        <v>1</v>
      </c>
      <c r="F140" s="14">
        <f t="shared" si="1"/>
        <v>1</v>
      </c>
      <c r="G140" s="14">
        <f>IF('RNV 01 2025'!L140="Implementadas", 1, IF('RNV 01 2025'!L140="Parcialmente implementadas", 0.5, IF('RNV 01 2025'!L140="No implementadas", 0,"0" )))</f>
        <v>1</v>
      </c>
    </row>
    <row r="141" spans="1:7" ht="15.75" customHeight="1" x14ac:dyDescent="0.25">
      <c r="A141" s="14">
        <f>IF(LEN('RNV 01 2025'!G141)&gt;0, 1, 0)</f>
        <v>0</v>
      </c>
      <c r="B141" s="14">
        <f>IF('RNV 01 2025'!J141="En tiempo",1,0)</f>
        <v>0</v>
      </c>
      <c r="C141" s="14">
        <f t="shared" si="0"/>
        <v>0</v>
      </c>
      <c r="D141" s="14">
        <f>IF('RNV 01 2025'!G141="Acepta", 1, IF('RNV 01 2025'!G141="Rechaza", 0.5, IF(ISBLANK('RNV 01 2025'!G141), 0, )))</f>
        <v>0</v>
      </c>
      <c r="E141" s="14">
        <f>IF('RNV 01 2025'!I141="Se señala",1,0)</f>
        <v>0</v>
      </c>
      <c r="F141" s="14">
        <f t="shared" si="1"/>
        <v>0</v>
      </c>
      <c r="G141" s="14" t="str">
        <f>IF('RNV 01 2025'!L141="Implementadas", 1, IF('RNV 01 2025'!L141="Parcialmente implementadas", 0.5, IF('RNV 01 2025'!L141="No implementadas", 0,"0" )))</f>
        <v>0</v>
      </c>
    </row>
    <row r="142" spans="1:7" ht="15.75" customHeight="1" x14ac:dyDescent="0.25">
      <c r="A142" s="14">
        <f>IF(LEN('RNV 01 2025'!G142)&gt;0, 1, 0)</f>
        <v>0</v>
      </c>
      <c r="B142" s="14">
        <f>IF('RNV 01 2025'!J142="En tiempo",1,0)</f>
        <v>0</v>
      </c>
      <c r="C142" s="14">
        <f t="shared" si="0"/>
        <v>0</v>
      </c>
      <c r="D142" s="14">
        <f>IF('RNV 01 2025'!G142="Acepta", 1, IF('RNV 01 2025'!G142="Rechaza", 0.5, IF(ISBLANK('RNV 01 2025'!G142), 0, )))</f>
        <v>0</v>
      </c>
      <c r="E142" s="14">
        <f>IF('RNV 01 2025'!I142="Se señala",1,0)</f>
        <v>0</v>
      </c>
      <c r="F142" s="14">
        <f t="shared" si="1"/>
        <v>0</v>
      </c>
      <c r="G142" s="14" t="str">
        <f>IF('RNV 01 2025'!L142="Implementadas", 1, IF('RNV 01 2025'!L142="Parcialmente implementadas", 0.5, IF('RNV 01 2025'!L142="No implementadas", 0,"0" )))</f>
        <v>0</v>
      </c>
    </row>
    <row r="143" spans="1:7" ht="15.75" customHeight="1" x14ac:dyDescent="0.25">
      <c r="A143" s="14">
        <f>IF(LEN('RNV 01 2025'!G143)&gt;0, 1, 0)</f>
        <v>0</v>
      </c>
      <c r="B143" s="14">
        <f>IF('RNV 01 2025'!J143="En tiempo",1,0)</f>
        <v>0</v>
      </c>
      <c r="C143" s="14">
        <f t="shared" si="0"/>
        <v>0</v>
      </c>
      <c r="D143" s="14">
        <f>IF('RNV 01 2025'!G143="Acepta", 1, IF('RNV 01 2025'!G143="Rechaza", 0.5, IF(ISBLANK('RNV 01 2025'!G143), 0, )))</f>
        <v>0</v>
      </c>
      <c r="E143" s="14">
        <f>IF('RNV 01 2025'!I143="Se señala",1,0)</f>
        <v>0</v>
      </c>
      <c r="F143" s="14">
        <f t="shared" si="1"/>
        <v>0</v>
      </c>
      <c r="G143" s="14" t="str">
        <f>IF('RNV 01 2025'!L143="Implementadas", 1, IF('RNV 01 2025'!L143="Parcialmente implementadas", 0.5, IF('RNV 01 2025'!L143="No implementadas", 0,"0" )))</f>
        <v>0</v>
      </c>
    </row>
    <row r="144" spans="1:7" ht="15.75" customHeight="1" x14ac:dyDescent="0.25">
      <c r="A144" s="14">
        <f>IF(LEN('RNV 01 2025'!G144)&gt;0, 1, 0)</f>
        <v>0</v>
      </c>
      <c r="B144" s="14">
        <f>IF('RNV 01 2025'!J144="En tiempo",1,0)</f>
        <v>0</v>
      </c>
      <c r="C144" s="14">
        <f t="shared" si="0"/>
        <v>0</v>
      </c>
      <c r="D144" s="14">
        <f>IF('RNV 01 2025'!G144="Acepta", 1, IF('RNV 01 2025'!G144="Rechaza", 0.5, IF(ISBLANK('RNV 01 2025'!G144), 0, )))</f>
        <v>0</v>
      </c>
      <c r="E144" s="14">
        <f>IF('RNV 01 2025'!I144="Se señala",1,0)</f>
        <v>0</v>
      </c>
      <c r="F144" s="14">
        <f t="shared" si="1"/>
        <v>0</v>
      </c>
      <c r="G144" s="14" t="str">
        <f>IF('RNV 01 2025'!L144="Implementadas", 1, IF('RNV 01 2025'!L144="Parcialmente implementadas", 0.5, IF('RNV 01 2025'!L144="No implementadas", 0,"0" )))</f>
        <v>0</v>
      </c>
    </row>
    <row r="145" spans="1:7" ht="15.75" customHeight="1" x14ac:dyDescent="0.25">
      <c r="A145" s="14">
        <f>IF(LEN('RNV 01 2025'!G145)&gt;0, 1, 0)</f>
        <v>1</v>
      </c>
      <c r="B145" s="14">
        <f>IF('RNV 01 2025'!J145="En tiempo",1,0)</f>
        <v>1</v>
      </c>
      <c r="C145" s="14">
        <f t="shared" si="0"/>
        <v>1</v>
      </c>
      <c r="D145" s="14">
        <f>IF('RNV 01 2025'!G145="Acepta", 1, IF('RNV 01 2025'!G145="Rechaza", 0.5, IF(ISBLANK('RNV 01 2025'!G145), 0, )))</f>
        <v>1</v>
      </c>
      <c r="E145" s="14">
        <f>IF('RNV 01 2025'!I145="Se señala",1,0)</f>
        <v>1</v>
      </c>
      <c r="F145" s="14">
        <f t="shared" si="1"/>
        <v>1</v>
      </c>
      <c r="G145" s="14">
        <f>IF('RNV 01 2025'!L145="Implementadas", 1, IF('RNV 01 2025'!L145="Parcialmente implementadas", 0.5, IF('RNV 01 2025'!L145="No implementadas", 0,"0" )))</f>
        <v>1</v>
      </c>
    </row>
    <row r="146" spans="1:7" ht="15.75" customHeight="1" x14ac:dyDescent="0.25">
      <c r="A146" s="14">
        <f>IF(LEN('RNV 01 2025'!G146)&gt;0, 1, 0)</f>
        <v>0</v>
      </c>
      <c r="B146" s="14">
        <f>IF('RNV 01 2025'!J146="En tiempo",1,0)</f>
        <v>0</v>
      </c>
      <c r="C146" s="14">
        <f t="shared" si="0"/>
        <v>0</v>
      </c>
      <c r="D146" s="14">
        <f>IF('RNV 01 2025'!G146="Acepta", 1, IF('RNV 01 2025'!G146="Rechaza", 0.5, IF(ISBLANK('RNV 01 2025'!G146), 0, )))</f>
        <v>0</v>
      </c>
      <c r="E146" s="14">
        <f>IF('RNV 01 2025'!I146="Se señala",1,0)</f>
        <v>0</v>
      </c>
      <c r="F146" s="14">
        <f t="shared" si="1"/>
        <v>0</v>
      </c>
      <c r="G146" s="14" t="str">
        <f>IF('RNV 01 2025'!L146="Implementadas", 1, IF('RNV 01 2025'!L146="Parcialmente implementadas", 0.5, IF('RNV 01 2025'!L146="No implementadas", 0,"0" )))</f>
        <v>0</v>
      </c>
    </row>
    <row r="147" spans="1:7" ht="15.75" customHeight="1" x14ac:dyDescent="0.25">
      <c r="A147" s="14">
        <f>IF(LEN('RNV 01 2025'!G147)&gt;0, 1, 0)</f>
        <v>0</v>
      </c>
      <c r="B147" s="14">
        <f>IF('RNV 01 2025'!J147="En tiempo",1,0)</f>
        <v>0</v>
      </c>
      <c r="C147" s="14">
        <f t="shared" si="0"/>
        <v>0</v>
      </c>
      <c r="D147" s="14">
        <f>IF('RNV 01 2025'!G147="Acepta", 1, IF('RNV 01 2025'!G147="Rechaza", 0.5, IF(ISBLANK('RNV 01 2025'!G147), 0, )))</f>
        <v>0</v>
      </c>
      <c r="E147" s="14">
        <f>IF('RNV 01 2025'!I147="Se señala",1,0)</f>
        <v>0</v>
      </c>
      <c r="F147" s="14">
        <f t="shared" si="1"/>
        <v>0</v>
      </c>
      <c r="G147" s="14" t="str">
        <f>IF('RNV 01 2025'!L147="Implementadas", 1, IF('RNV 01 2025'!L147="Parcialmente implementadas", 0.5, IF('RNV 01 2025'!L147="No implementadas", 0,"0" )))</f>
        <v>0</v>
      </c>
    </row>
    <row r="148" spans="1:7" ht="15.75" customHeight="1" x14ac:dyDescent="0.25">
      <c r="A148" s="14">
        <f>IF(LEN('RNV 01 2025'!G148)&gt;0, 1, 0)</f>
        <v>1</v>
      </c>
      <c r="B148" s="14">
        <f>IF('RNV 01 2025'!J148="En tiempo",1,0)</f>
        <v>0</v>
      </c>
      <c r="C148" s="14">
        <f t="shared" si="0"/>
        <v>0.5</v>
      </c>
      <c r="D148" s="14">
        <f>IF('RNV 01 2025'!G148="Acepta", 1, IF('RNV 01 2025'!G148="Rechaza", 0.5, IF(ISBLANK('RNV 01 2025'!G148), 0, )))</f>
        <v>1</v>
      </c>
      <c r="E148" s="14">
        <f>IF('RNV 01 2025'!I148="Se señala",1,0)</f>
        <v>1</v>
      </c>
      <c r="F148" s="14">
        <f t="shared" si="1"/>
        <v>1</v>
      </c>
      <c r="G148" s="14" t="str">
        <f>IF('RNV 01 2025'!L148="Implementadas", 1, IF('RNV 01 2025'!L148="Parcialmente implementadas", 0.5, IF('RNV 01 2025'!L148="No implementadas", 0,"0" )))</f>
        <v>0</v>
      </c>
    </row>
    <row r="149" spans="1:7" ht="15.75" customHeight="1" x14ac:dyDescent="0.25">
      <c r="A149" s="14">
        <f>IF(LEN('RNV 01 2025'!G149)&gt;0, 1, 0)</f>
        <v>0</v>
      </c>
      <c r="B149" s="14">
        <f>IF('RNV 01 2025'!J149="En tiempo",1,0)</f>
        <v>0</v>
      </c>
      <c r="C149" s="14">
        <f t="shared" si="0"/>
        <v>0</v>
      </c>
      <c r="D149" s="14">
        <f>IF('RNV 01 2025'!G149="Acepta", 1, IF('RNV 01 2025'!G149="Rechaza", 0.5, IF(ISBLANK('RNV 01 2025'!G149), 0, )))</f>
        <v>0</v>
      </c>
      <c r="E149" s="14">
        <f>IF('RNV 01 2025'!I149="Se señala",1,0)</f>
        <v>0</v>
      </c>
      <c r="F149" s="14">
        <f t="shared" si="1"/>
        <v>0</v>
      </c>
      <c r="G149" s="14" t="str">
        <f>IF('RNV 01 2025'!L149="Implementadas", 1, IF('RNV 01 2025'!L149="Parcialmente implementadas", 0.5, IF('RNV 01 2025'!L149="No implementadas", 0,"0" )))</f>
        <v>0</v>
      </c>
    </row>
    <row r="150" spans="1:7" ht="15.75" customHeight="1" x14ac:dyDescent="0.25">
      <c r="A150" s="14">
        <f>IF(LEN('RNV 01 2025'!G150)&gt;0, 1, 0)</f>
        <v>0</v>
      </c>
      <c r="B150" s="14">
        <f>IF('RNV 01 2025'!J150="En tiempo",1,0)</f>
        <v>0</v>
      </c>
      <c r="C150" s="14">
        <f t="shared" si="0"/>
        <v>0</v>
      </c>
      <c r="D150" s="14">
        <f>IF('RNV 01 2025'!G150="Acepta", 1, IF('RNV 01 2025'!G150="Rechaza", 0.5, IF(ISBLANK('RNV 01 2025'!G150), 0, )))</f>
        <v>0</v>
      </c>
      <c r="E150" s="14">
        <f>IF('RNV 01 2025'!I150="Se señala",1,0)</f>
        <v>0</v>
      </c>
      <c r="F150" s="14">
        <f t="shared" si="1"/>
        <v>0</v>
      </c>
      <c r="G150" s="14" t="str">
        <f>IF('RNV 01 2025'!L150="Implementadas", 1, IF('RNV 01 2025'!L150="Parcialmente implementadas", 0.5, IF('RNV 01 2025'!L150="No implementadas", 0,"0" )))</f>
        <v>0</v>
      </c>
    </row>
    <row r="151" spans="1:7" ht="15.75" customHeight="1" x14ac:dyDescent="0.25">
      <c r="A151" s="14">
        <f>IF(LEN('RNV 01 2025'!G151)&gt;0, 1, 0)</f>
        <v>0</v>
      </c>
      <c r="B151" s="14">
        <f>IF('RNV 01 2025'!J151="En tiempo",1,0)</f>
        <v>0</v>
      </c>
      <c r="C151" s="14">
        <f t="shared" si="0"/>
        <v>0</v>
      </c>
      <c r="D151" s="14">
        <f>IF('RNV 01 2025'!G151="Acepta", 1, IF('RNV 01 2025'!G151="Rechaza", 0.5, IF(ISBLANK('RNV 01 2025'!G151), 0, )))</f>
        <v>0</v>
      </c>
      <c r="E151" s="14">
        <f>IF('RNV 01 2025'!I151="Se señala",1,0)</f>
        <v>0</v>
      </c>
      <c r="F151" s="14">
        <f t="shared" si="1"/>
        <v>0</v>
      </c>
      <c r="G151" s="14" t="str">
        <f>IF('RNV 01 2025'!L151="Implementadas", 1, IF('RNV 01 2025'!L151="Parcialmente implementadas", 0.5, IF('RNV 01 2025'!L151="No implementadas", 0,"0" )))</f>
        <v>0</v>
      </c>
    </row>
    <row r="152" spans="1:7" ht="15.75" customHeight="1" x14ac:dyDescent="0.25">
      <c r="A152" s="14">
        <f>IF(LEN('RNV 01 2025'!G152)&gt;0, 1, 0)</f>
        <v>0</v>
      </c>
      <c r="B152" s="14">
        <f>IF('RNV 01 2025'!J152="En tiempo",1,0)</f>
        <v>0</v>
      </c>
      <c r="C152" s="14">
        <f t="shared" si="0"/>
        <v>0</v>
      </c>
      <c r="D152" s="14">
        <f>IF('RNV 01 2025'!G152="Acepta", 1, IF('RNV 01 2025'!G152="Rechaza", 0.5, IF(ISBLANK('RNV 01 2025'!G152), 0, )))</f>
        <v>0</v>
      </c>
      <c r="E152" s="14">
        <f>IF('RNV 01 2025'!I152="Se señala",1,0)</f>
        <v>0</v>
      </c>
      <c r="F152" s="14">
        <f t="shared" si="1"/>
        <v>0</v>
      </c>
      <c r="G152" s="14" t="str">
        <f>IF('RNV 01 2025'!L152="Implementadas", 1, IF('RNV 01 2025'!L152="Parcialmente implementadas", 0.5, IF('RNV 01 2025'!L152="No implementadas", 0,"0" )))</f>
        <v>0</v>
      </c>
    </row>
    <row r="153" spans="1:7" ht="15.75" customHeight="1" x14ac:dyDescent="0.25">
      <c r="A153" s="14">
        <f>IF(LEN('RNV 01 2025'!G153)&gt;0, 1, 0)</f>
        <v>1</v>
      </c>
      <c r="B153" s="14">
        <f>IF('RNV 01 2025'!J153="En tiempo",1,0)</f>
        <v>0</v>
      </c>
      <c r="C153" s="14">
        <f t="shared" si="0"/>
        <v>0.5</v>
      </c>
      <c r="D153" s="14">
        <f>IF('RNV 01 2025'!G153="Acepta", 1, IF('RNV 01 2025'!G153="Rechaza", 0.5, IF(ISBLANK('RNV 01 2025'!G153), 0, )))</f>
        <v>1</v>
      </c>
      <c r="E153" s="14">
        <f>IF('RNV 01 2025'!I153="Se señala",1,0)</f>
        <v>1</v>
      </c>
      <c r="F153" s="14">
        <f t="shared" si="1"/>
        <v>1</v>
      </c>
      <c r="G153" s="14" t="str">
        <f>IF('RNV 01 2025'!L153="Implementadas", 1, IF('RNV 01 2025'!L153="Parcialmente implementadas", 0.5, IF('RNV 01 2025'!L153="No implementadas", 0,"0" )))</f>
        <v>0</v>
      </c>
    </row>
    <row r="154" spans="1:7" ht="15.75" customHeight="1" x14ac:dyDescent="0.25">
      <c r="A154" s="14">
        <f>IF(LEN('RNV 01 2025'!G154)&gt;0, 1, 0)</f>
        <v>0</v>
      </c>
      <c r="B154" s="14">
        <f>IF('RNV 01 2025'!J154="En tiempo",1,0)</f>
        <v>0</v>
      </c>
      <c r="C154" s="14">
        <f t="shared" si="0"/>
        <v>0</v>
      </c>
      <c r="D154" s="14">
        <f>IF('RNV 01 2025'!G154="Acepta", 1, IF('RNV 01 2025'!G154="Rechaza", 0.5, IF(ISBLANK('RNV 01 2025'!G154), 0, )))</f>
        <v>0</v>
      </c>
      <c r="E154" s="14">
        <f>IF('RNV 01 2025'!I154="Se señala",1,0)</f>
        <v>0</v>
      </c>
      <c r="F154" s="14">
        <f t="shared" si="1"/>
        <v>0</v>
      </c>
      <c r="G154" s="14" t="str">
        <f>IF('RNV 01 2025'!L154="Implementadas", 1, IF('RNV 01 2025'!L154="Parcialmente implementadas", 0.5, IF('RNV 01 2025'!L154="No implementadas", 0,"0" )))</f>
        <v>0</v>
      </c>
    </row>
    <row r="155" spans="1:7" ht="15.75" customHeight="1" x14ac:dyDescent="0.25">
      <c r="A155" s="14">
        <f>IF(LEN('RNV 01 2025'!G155)&gt;0, 1, 0)</f>
        <v>0</v>
      </c>
      <c r="B155" s="14">
        <f>IF('RNV 01 2025'!J155="En tiempo",1,0)</f>
        <v>0</v>
      </c>
      <c r="C155" s="14">
        <f t="shared" si="0"/>
        <v>0</v>
      </c>
      <c r="D155" s="14">
        <f>IF('RNV 01 2025'!G155="Acepta", 1, IF('RNV 01 2025'!G155="Rechaza", 0.5, IF(ISBLANK('RNV 01 2025'!G155), 0, )))</f>
        <v>0</v>
      </c>
      <c r="E155" s="14">
        <f>IF('RNV 01 2025'!I155="Se señala",1,0)</f>
        <v>0</v>
      </c>
      <c r="F155" s="14">
        <f t="shared" si="1"/>
        <v>0</v>
      </c>
      <c r="G155" s="14" t="str">
        <f>IF('RNV 01 2025'!L155="Implementadas", 1, IF('RNV 01 2025'!L155="Parcialmente implementadas", 0.5, IF('RNV 01 2025'!L155="No implementadas", 0,"0" )))</f>
        <v>0</v>
      </c>
    </row>
    <row r="156" spans="1:7" ht="15.75" customHeight="1" x14ac:dyDescent="0.25">
      <c r="A156" s="14">
        <f>IF(LEN('RNV 01 2025'!G156)&gt;0, 1, 0)</f>
        <v>1</v>
      </c>
      <c r="B156" s="14">
        <f>IF('RNV 01 2025'!J156="En tiempo",1,0)</f>
        <v>0</v>
      </c>
      <c r="C156" s="14">
        <f t="shared" si="0"/>
        <v>0.5</v>
      </c>
      <c r="D156" s="14">
        <f>IF('RNV 01 2025'!G156="Acepta", 1, IF('RNV 01 2025'!G156="Rechaza", 0.5, IF(ISBLANK('RNV 01 2025'!G156), 0, )))</f>
        <v>0.5</v>
      </c>
      <c r="E156" s="14">
        <f>IF('RNV 01 2025'!I156="Se señala",1,0)</f>
        <v>0</v>
      </c>
      <c r="F156" s="14">
        <f t="shared" si="1"/>
        <v>0.25</v>
      </c>
      <c r="G156" s="14">
        <f>IF('RNV 01 2025'!L156="Implementadas", 1, IF('RNV 01 2025'!L156="Parcialmente implementadas", 0.5, IF('RNV 01 2025'!L156="No implementadas", 0,"0" )))</f>
        <v>0</v>
      </c>
    </row>
    <row r="157" spans="1:7" ht="15.75" customHeight="1" x14ac:dyDescent="0.25">
      <c r="A157" s="14">
        <f>IF(LEN('RNV 01 2025'!G157)&gt;0, 1, 0)</f>
        <v>0</v>
      </c>
      <c r="B157" s="14">
        <f>IF('RNV 01 2025'!J157="En tiempo",1,0)</f>
        <v>0</v>
      </c>
      <c r="C157" s="14">
        <f t="shared" si="0"/>
        <v>0</v>
      </c>
      <c r="D157" s="14">
        <f>IF('RNV 01 2025'!G157="Acepta", 1, IF('RNV 01 2025'!G157="Rechaza", 0.5, IF(ISBLANK('RNV 01 2025'!G157), 0, )))</f>
        <v>0</v>
      </c>
      <c r="E157" s="14">
        <f>IF('RNV 01 2025'!I157="Se señala",1,0)</f>
        <v>0</v>
      </c>
      <c r="F157" s="14">
        <f t="shared" si="1"/>
        <v>0</v>
      </c>
      <c r="G157" s="14" t="str">
        <f>IF('RNV 01 2025'!L157="Implementadas", 1, IF('RNV 01 2025'!L157="Parcialmente implementadas", 0.5, IF('RNV 01 2025'!L157="No implementadas", 0,"0" )))</f>
        <v>0</v>
      </c>
    </row>
    <row r="158" spans="1:7" ht="15.75" customHeight="1" x14ac:dyDescent="0.25">
      <c r="A158" s="14">
        <f>IF(LEN('RNV 01 2025'!G158)&gt;0, 1, 0)</f>
        <v>0</v>
      </c>
      <c r="B158" s="14">
        <f>IF('RNV 01 2025'!J158="En tiempo",1,0)</f>
        <v>0</v>
      </c>
      <c r="C158" s="14">
        <f t="shared" si="0"/>
        <v>0</v>
      </c>
      <c r="D158" s="14">
        <f>IF('RNV 01 2025'!G158="Acepta", 1, IF('RNV 01 2025'!G158="Rechaza", 0.5, IF(ISBLANK('RNV 01 2025'!G158), 0, )))</f>
        <v>0</v>
      </c>
      <c r="E158" s="14">
        <f>IF('RNV 01 2025'!I158="Se señala",1,0)</f>
        <v>0</v>
      </c>
      <c r="F158" s="14">
        <f t="shared" si="1"/>
        <v>0</v>
      </c>
      <c r="G158" s="14" t="str">
        <f>IF('RNV 01 2025'!L158="Implementadas", 1, IF('RNV 01 2025'!L158="Parcialmente implementadas", 0.5, IF('RNV 01 2025'!L158="No implementadas", 0,"0" )))</f>
        <v>0</v>
      </c>
    </row>
    <row r="159" spans="1:7" ht="15.75" customHeight="1" x14ac:dyDescent="0.25">
      <c r="A159" s="14">
        <f>IF(LEN('RNV 01 2025'!G159)&gt;0, 1, 0)</f>
        <v>0</v>
      </c>
      <c r="B159" s="14">
        <f>IF('RNV 01 2025'!J159="En tiempo",1,0)</f>
        <v>0</v>
      </c>
      <c r="C159" s="14">
        <f t="shared" si="0"/>
        <v>0</v>
      </c>
      <c r="D159" s="14">
        <f>IF('RNV 01 2025'!G159="Acepta", 1, IF('RNV 01 2025'!G159="Rechaza", 0.5, IF(ISBLANK('RNV 01 2025'!G159), 0, )))</f>
        <v>0</v>
      </c>
      <c r="E159" s="14">
        <f>IF('RNV 01 2025'!I159="Se señala",1,0)</f>
        <v>0</v>
      </c>
      <c r="F159" s="14">
        <f t="shared" si="1"/>
        <v>0</v>
      </c>
      <c r="G159" s="14" t="str">
        <f>IF('RNV 01 2025'!L159="Implementadas", 1, IF('RNV 01 2025'!L159="Parcialmente implementadas", 0.5, IF('RNV 01 2025'!L159="No implementadas", 0,"0" )))</f>
        <v>0</v>
      </c>
    </row>
    <row r="160" spans="1:7" ht="15.75" customHeight="1" x14ac:dyDescent="0.25">
      <c r="A160" s="14">
        <f>IF(LEN('RNV 01 2025'!G160)&gt;0, 1, 0)</f>
        <v>0</v>
      </c>
      <c r="B160" s="14">
        <f>IF('RNV 01 2025'!J160="En tiempo",1,0)</f>
        <v>0</v>
      </c>
      <c r="C160" s="14">
        <f t="shared" si="0"/>
        <v>0</v>
      </c>
      <c r="D160" s="14">
        <f>IF('RNV 01 2025'!G160="Acepta", 1, IF('RNV 01 2025'!G160="Rechaza", 0.5, IF(ISBLANK('RNV 01 2025'!G160), 0, )))</f>
        <v>0</v>
      </c>
      <c r="E160" s="14">
        <f>IF('RNV 01 2025'!I160="Se señala",1,0)</f>
        <v>0</v>
      </c>
      <c r="F160" s="14">
        <f t="shared" si="1"/>
        <v>0</v>
      </c>
      <c r="G160" s="14" t="str">
        <f>IF('RNV 01 2025'!L160="Implementadas", 1, IF('RNV 01 2025'!L160="Parcialmente implementadas", 0.5, IF('RNV 01 2025'!L160="No implementadas", 0,"0" )))</f>
        <v>0</v>
      </c>
    </row>
    <row r="161" spans="1:7" ht="15.75" customHeight="1" x14ac:dyDescent="0.25">
      <c r="A161" s="14">
        <f>IF(LEN('RNV 01 2025'!G161)&gt;0, 1, 0)</f>
        <v>0</v>
      </c>
      <c r="B161" s="14">
        <f>IF('RNV 01 2025'!J161="En tiempo",1,0)</f>
        <v>0</v>
      </c>
      <c r="C161" s="14">
        <f t="shared" si="0"/>
        <v>0</v>
      </c>
      <c r="D161" s="14">
        <f>IF('RNV 01 2025'!G161="Acepta", 1, IF('RNV 01 2025'!G161="Rechaza", 0.5, IF(ISBLANK('RNV 01 2025'!G161), 0, )))</f>
        <v>0</v>
      </c>
      <c r="E161" s="14">
        <f>IF('RNV 01 2025'!I161="Se señala",1,0)</f>
        <v>0</v>
      </c>
      <c r="F161" s="14">
        <f t="shared" si="1"/>
        <v>0</v>
      </c>
      <c r="G161" s="14" t="str">
        <f>IF('RNV 01 2025'!L161="Implementadas", 1, IF('RNV 01 2025'!L161="Parcialmente implementadas", 0.5, IF('RNV 01 2025'!L161="No implementadas", 0,"0" )))</f>
        <v>0</v>
      </c>
    </row>
    <row r="162" spans="1:7" ht="15.75" customHeight="1" x14ac:dyDescent="0.25">
      <c r="A162" s="14">
        <f>IF(LEN('RNV 01 2025'!G162)&gt;0, 1, 0)</f>
        <v>0</v>
      </c>
      <c r="B162" s="14">
        <f>IF('RNV 01 2025'!J162="En tiempo",1,0)</f>
        <v>0</v>
      </c>
      <c r="C162" s="14">
        <f t="shared" si="0"/>
        <v>0</v>
      </c>
      <c r="D162" s="14">
        <f>IF('RNV 01 2025'!G162="Acepta", 1, IF('RNV 01 2025'!G162="Rechaza", 0.5, IF(ISBLANK('RNV 01 2025'!G162), 0, )))</f>
        <v>0</v>
      </c>
      <c r="E162" s="14">
        <f>IF('RNV 01 2025'!I162="Se señala",1,0)</f>
        <v>0</v>
      </c>
      <c r="F162" s="14">
        <f t="shared" si="1"/>
        <v>0</v>
      </c>
      <c r="G162" s="14" t="str">
        <f>IF('RNV 01 2025'!L162="Implementadas", 1, IF('RNV 01 2025'!L162="Parcialmente implementadas", 0.5, IF('RNV 01 2025'!L162="No implementadas", 0,"0" )))</f>
        <v>0</v>
      </c>
    </row>
    <row r="163" spans="1:7" ht="15.75" customHeight="1" x14ac:dyDescent="0.25">
      <c r="A163" s="14">
        <f>IF(LEN('RNV 01 2025'!G163)&gt;0, 1, 0)</f>
        <v>0</v>
      </c>
      <c r="B163" s="14">
        <f>IF('RNV 01 2025'!J163="En tiempo",1,0)</f>
        <v>0</v>
      </c>
      <c r="C163" s="14">
        <f t="shared" si="0"/>
        <v>0</v>
      </c>
      <c r="D163" s="14">
        <f>IF('RNV 01 2025'!G163="Acepta", 1, IF('RNV 01 2025'!G163="Rechaza", 0.5, IF(ISBLANK('RNV 01 2025'!G163), 0, )))</f>
        <v>0</v>
      </c>
      <c r="E163" s="14">
        <f>IF('RNV 01 2025'!I163="Se señala",1,0)</f>
        <v>0</v>
      </c>
      <c r="F163" s="14">
        <f t="shared" si="1"/>
        <v>0</v>
      </c>
      <c r="G163" s="14" t="str">
        <f>IF('RNV 01 2025'!L163="Implementadas", 1, IF('RNV 01 2025'!L163="Parcialmente implementadas", 0.5, IF('RNV 01 2025'!L163="No implementadas", 0,"0" )))</f>
        <v>0</v>
      </c>
    </row>
    <row r="164" spans="1:7" ht="15.75" customHeight="1" x14ac:dyDescent="0.25">
      <c r="A164" s="14">
        <f>IF(LEN('RNV 01 2025'!G164)&gt;0, 1, 0)</f>
        <v>0</v>
      </c>
      <c r="B164" s="14">
        <f>IF('RNV 01 2025'!J164="En tiempo",1,0)</f>
        <v>0</v>
      </c>
      <c r="C164" s="14">
        <f t="shared" si="0"/>
        <v>0</v>
      </c>
      <c r="D164" s="14">
        <f>IF('RNV 01 2025'!G164="Acepta", 1, IF('RNV 01 2025'!G164="Rechaza", 0.5, IF(ISBLANK('RNV 01 2025'!G164), 0, )))</f>
        <v>0</v>
      </c>
      <c r="E164" s="14">
        <f>IF('RNV 01 2025'!I164="Se señala",1,0)</f>
        <v>0</v>
      </c>
      <c r="F164" s="14">
        <f t="shared" si="1"/>
        <v>0</v>
      </c>
      <c r="G164" s="14" t="str">
        <f>IF('RNV 01 2025'!L164="Implementadas", 1, IF('RNV 01 2025'!L164="Parcialmente implementadas", 0.5, IF('RNV 01 2025'!L164="No implementadas", 0,"0" )))</f>
        <v>0</v>
      </c>
    </row>
    <row r="165" spans="1:7" ht="15.75" customHeight="1" x14ac:dyDescent="0.25">
      <c r="A165" s="14">
        <f>IF(LEN('RNV 01 2025'!G165)&gt;0, 1, 0)</f>
        <v>0</v>
      </c>
      <c r="B165" s="14">
        <f>IF('RNV 01 2025'!J165="En tiempo",1,0)</f>
        <v>0</v>
      </c>
      <c r="C165" s="14">
        <f t="shared" si="0"/>
        <v>0</v>
      </c>
      <c r="D165" s="14">
        <f>IF('RNV 01 2025'!G165="Acepta", 1, IF('RNV 01 2025'!G165="Rechaza", 0.5, IF(ISBLANK('RNV 01 2025'!G165), 0, )))</f>
        <v>0</v>
      </c>
      <c r="E165" s="14">
        <f>IF('RNV 01 2025'!I165="Se señala",1,0)</f>
        <v>0</v>
      </c>
      <c r="F165" s="14">
        <f t="shared" si="1"/>
        <v>0</v>
      </c>
      <c r="G165" s="14" t="str">
        <f>IF('RNV 01 2025'!L165="Implementadas", 1, IF('RNV 01 2025'!L165="Parcialmente implementadas", 0.5, IF('RNV 01 2025'!L165="No implementadas", 0,"0" )))</f>
        <v>0</v>
      </c>
    </row>
    <row r="166" spans="1:7" ht="15.75" customHeight="1" x14ac:dyDescent="0.25">
      <c r="A166" s="14">
        <f>IF(LEN('RNV 01 2025'!G166)&gt;0, 1, 0)</f>
        <v>0</v>
      </c>
      <c r="B166" s="14">
        <f>IF('RNV 01 2025'!J166="En tiempo",1,0)</f>
        <v>0</v>
      </c>
      <c r="C166" s="14">
        <f t="shared" si="0"/>
        <v>0</v>
      </c>
      <c r="D166" s="14">
        <f>IF('RNV 01 2025'!G166="Acepta", 1, IF('RNV 01 2025'!G166="Rechaza", 0.5, IF(ISBLANK('RNV 01 2025'!G166), 0, )))</f>
        <v>0</v>
      </c>
      <c r="E166" s="14">
        <f>IF('RNV 01 2025'!I166="Se señala",1,0)</f>
        <v>0</v>
      </c>
      <c r="F166" s="14">
        <f t="shared" si="1"/>
        <v>0</v>
      </c>
      <c r="G166" s="14" t="str">
        <f>IF('RNV 01 2025'!L166="Implementadas", 1, IF('RNV 01 2025'!L166="Parcialmente implementadas", 0.5, IF('RNV 01 2025'!L166="No implementadas", 0,"0" )))</f>
        <v>0</v>
      </c>
    </row>
    <row r="167" spans="1:7" ht="15.75" customHeight="1" x14ac:dyDescent="0.25">
      <c r="A167" s="14">
        <f>IF(LEN('RNV 01 2025'!G167)&gt;0, 1, 0)</f>
        <v>0</v>
      </c>
      <c r="B167" s="14">
        <f>IF('RNV 01 2025'!J167="En tiempo",1,0)</f>
        <v>0</v>
      </c>
      <c r="C167" s="14">
        <f t="shared" si="0"/>
        <v>0</v>
      </c>
      <c r="D167" s="14">
        <f>IF('RNV 01 2025'!G167="Acepta", 1, IF('RNV 01 2025'!G167="Rechaza", 0.5, IF(ISBLANK('RNV 01 2025'!G167), 0, )))</f>
        <v>0</v>
      </c>
      <c r="E167" s="14">
        <f>IF('RNV 01 2025'!I167="Se señala",1,0)</f>
        <v>0</v>
      </c>
      <c r="F167" s="14">
        <f t="shared" si="1"/>
        <v>0</v>
      </c>
      <c r="G167" s="14" t="str">
        <f>IF('RNV 01 2025'!L167="Implementadas", 1, IF('RNV 01 2025'!L167="Parcialmente implementadas", 0.5, IF('RNV 01 2025'!L167="No implementadas", 0,"0" )))</f>
        <v>0</v>
      </c>
    </row>
    <row r="168" spans="1:7" ht="15.75" customHeight="1" x14ac:dyDescent="0.25">
      <c r="A168" s="14">
        <f>IF(LEN('RNV 01 2025'!G168)&gt;0, 1, 0)</f>
        <v>0</v>
      </c>
      <c r="B168" s="14">
        <f>IF('RNV 01 2025'!J168="En tiempo",1,0)</f>
        <v>0</v>
      </c>
      <c r="C168" s="14">
        <f t="shared" si="0"/>
        <v>0</v>
      </c>
      <c r="D168" s="14">
        <f>IF('RNV 01 2025'!G168="Acepta", 1, IF('RNV 01 2025'!G168="Rechaza", 0.5, IF(ISBLANK('RNV 01 2025'!G168), 0, )))</f>
        <v>0</v>
      </c>
      <c r="E168" s="14">
        <f>IF('RNV 01 2025'!I168="Se señala",1,0)</f>
        <v>0</v>
      </c>
      <c r="F168" s="14">
        <f t="shared" si="1"/>
        <v>0</v>
      </c>
      <c r="G168" s="14" t="str">
        <f>IF('RNV 01 2025'!L168="Implementadas", 1, IF('RNV 01 2025'!L168="Parcialmente implementadas", 0.5, IF('RNV 01 2025'!L168="No implementadas", 0,"0" )))</f>
        <v>0</v>
      </c>
    </row>
    <row r="169" spans="1:7" ht="15.75" customHeight="1" x14ac:dyDescent="0.25">
      <c r="A169" s="14">
        <f>IF(LEN('RNV 01 2025'!G169)&gt;0, 1, 0)</f>
        <v>0</v>
      </c>
      <c r="B169" s="14">
        <f>IF('RNV 01 2025'!J169="En tiempo",1,0)</f>
        <v>0</v>
      </c>
      <c r="C169" s="14">
        <f t="shared" si="0"/>
        <v>0</v>
      </c>
      <c r="D169" s="14">
        <f>IF('RNV 01 2025'!G169="Acepta", 1, IF('RNV 01 2025'!G169="Rechaza", 0.5, IF(ISBLANK('RNV 01 2025'!G169), 0, )))</f>
        <v>0</v>
      </c>
      <c r="E169" s="14">
        <f>IF('RNV 01 2025'!I169="Se señala",1,0)</f>
        <v>0</v>
      </c>
      <c r="F169" s="14">
        <f t="shared" si="1"/>
        <v>0</v>
      </c>
      <c r="G169" s="14" t="str">
        <f>IF('RNV 01 2025'!L169="Implementadas", 1, IF('RNV 01 2025'!L169="Parcialmente implementadas", 0.5, IF('RNV 01 2025'!L169="No implementadas", 0,"0" )))</f>
        <v>0</v>
      </c>
    </row>
    <row r="170" spans="1:7" ht="15.75" customHeight="1" x14ac:dyDescent="0.25">
      <c r="A170" s="14">
        <f>IF(LEN('RNV 01 2025'!G170)&gt;0, 1, 0)</f>
        <v>0</v>
      </c>
      <c r="B170" s="14">
        <f>IF('RNV 01 2025'!J170="En tiempo",1,0)</f>
        <v>0</v>
      </c>
      <c r="C170" s="14">
        <f t="shared" si="0"/>
        <v>0</v>
      </c>
      <c r="D170" s="14">
        <f>IF('RNV 01 2025'!G170="Acepta", 1, IF('RNV 01 2025'!G170="Rechaza", 0.5, IF(ISBLANK('RNV 01 2025'!G170), 0, )))</f>
        <v>0</v>
      </c>
      <c r="E170" s="14">
        <f>IF('RNV 01 2025'!I170="Se señala",1,0)</f>
        <v>0</v>
      </c>
      <c r="F170" s="14">
        <f t="shared" si="1"/>
        <v>0</v>
      </c>
      <c r="G170" s="14" t="str">
        <f>IF('RNV 01 2025'!L170="Implementadas", 1, IF('RNV 01 2025'!L170="Parcialmente implementadas", 0.5, IF('RNV 01 2025'!L170="No implementadas", 0,"0" )))</f>
        <v>0</v>
      </c>
    </row>
    <row r="171" spans="1:7" ht="15.75" customHeight="1" x14ac:dyDescent="0.25">
      <c r="A171" s="14">
        <f>IF(LEN('RNV 01 2025'!G171)&gt;0, 1, 0)</f>
        <v>0</v>
      </c>
      <c r="B171" s="14">
        <f>IF('RNV 01 2025'!J171="En tiempo",1,0)</f>
        <v>0</v>
      </c>
      <c r="C171" s="14">
        <f t="shared" si="0"/>
        <v>0</v>
      </c>
      <c r="D171" s="14">
        <f>IF('RNV 01 2025'!G171="Acepta", 1, IF('RNV 01 2025'!G171="Rechaza", 0.5, IF(ISBLANK('RNV 01 2025'!G171), 0, )))</f>
        <v>0</v>
      </c>
      <c r="E171" s="14">
        <f>IF('RNV 01 2025'!I171="Se señala",1,0)</f>
        <v>0</v>
      </c>
      <c r="F171" s="14">
        <f t="shared" si="1"/>
        <v>0</v>
      </c>
      <c r="G171" s="14" t="str">
        <f>IF('RNV 01 2025'!L171="Implementadas", 1, IF('RNV 01 2025'!L171="Parcialmente implementadas", 0.5, IF('RNV 01 2025'!L171="No implementadas", 0,"0" )))</f>
        <v>0</v>
      </c>
    </row>
    <row r="172" spans="1:7" ht="15.75" customHeight="1" x14ac:dyDescent="0.25">
      <c r="A172" s="14">
        <f>IF(LEN('RNV 01 2025'!G172)&gt;0, 1, 0)</f>
        <v>0</v>
      </c>
      <c r="B172" s="14">
        <f>IF('RNV 01 2025'!J172="En tiempo",1,0)</f>
        <v>0</v>
      </c>
      <c r="C172" s="14">
        <f t="shared" si="0"/>
        <v>0</v>
      </c>
      <c r="D172" s="14">
        <f>IF('RNV 01 2025'!G172="Acepta", 1, IF('RNV 01 2025'!G172="Rechaza", 0.5, IF(ISBLANK('RNV 01 2025'!G172), 0, )))</f>
        <v>0</v>
      </c>
      <c r="E172" s="14">
        <f>IF('RNV 01 2025'!I172="Se señala",1,0)</f>
        <v>0</v>
      </c>
      <c r="F172" s="14">
        <f t="shared" si="1"/>
        <v>0</v>
      </c>
      <c r="G172" s="14" t="str">
        <f>IF('RNV 01 2025'!L172="Implementadas", 1, IF('RNV 01 2025'!L172="Parcialmente implementadas", 0.5, IF('RNV 01 2025'!L172="No implementadas", 0,"0" )))</f>
        <v>0</v>
      </c>
    </row>
    <row r="173" spans="1:7" ht="15.75" customHeight="1" x14ac:dyDescent="0.25">
      <c r="A173" s="14">
        <f>IF(LEN('RNV 01 2025'!G173)&gt;0, 1, 0)</f>
        <v>0</v>
      </c>
      <c r="B173" s="14">
        <f>IF('RNV 01 2025'!J173="En tiempo",1,0)</f>
        <v>0</v>
      </c>
      <c r="C173" s="14">
        <f t="shared" si="0"/>
        <v>0</v>
      </c>
      <c r="D173" s="14">
        <f>IF('RNV 01 2025'!G173="Acepta", 1, IF('RNV 01 2025'!G173="Rechaza", 0.5, IF(ISBLANK('RNV 01 2025'!G173), 0, )))</f>
        <v>0</v>
      </c>
      <c r="E173" s="14">
        <f>IF('RNV 01 2025'!I173="Se señala",1,0)</f>
        <v>0</v>
      </c>
      <c r="F173" s="14">
        <f t="shared" si="1"/>
        <v>0</v>
      </c>
      <c r="G173" s="14" t="str">
        <f>IF('RNV 01 2025'!L173="Implementadas", 1, IF('RNV 01 2025'!L173="Parcialmente implementadas", 0.5, IF('RNV 01 2025'!L173="No implementadas", 0,"0" )))</f>
        <v>0</v>
      </c>
    </row>
    <row r="174" spans="1:7" ht="15.75" customHeight="1" x14ac:dyDescent="0.25">
      <c r="A174" s="14">
        <f>IF(LEN('RNV 01 2025'!G174)&gt;0, 1, 0)</f>
        <v>0</v>
      </c>
      <c r="B174" s="14">
        <f>IF('RNV 01 2025'!J174="En tiempo",1,0)</f>
        <v>0</v>
      </c>
      <c r="C174" s="14">
        <f t="shared" si="0"/>
        <v>0</v>
      </c>
      <c r="D174" s="14">
        <f>IF('RNV 01 2025'!G174="Acepta", 1, IF('RNV 01 2025'!G174="Rechaza", 0.5, IF(ISBLANK('RNV 01 2025'!G174), 0, )))</f>
        <v>0</v>
      </c>
      <c r="E174" s="14">
        <f>IF('RNV 01 2025'!I174="Se señala",1,0)</f>
        <v>0</v>
      </c>
      <c r="F174" s="14">
        <f t="shared" si="1"/>
        <v>0</v>
      </c>
      <c r="G174" s="14" t="str">
        <f>IF('RNV 01 2025'!L174="Implementadas", 1, IF('RNV 01 2025'!L174="Parcialmente implementadas", 0.5, IF('RNV 01 2025'!L174="No implementadas", 0,"0" )))</f>
        <v>0</v>
      </c>
    </row>
    <row r="175" spans="1:7" ht="15.75" customHeight="1" x14ac:dyDescent="0.25">
      <c r="A175" s="14">
        <f>IF(LEN('RNV 01 2025'!G175)&gt;0, 1, 0)</f>
        <v>0</v>
      </c>
      <c r="B175" s="14">
        <f>IF('RNV 01 2025'!J175="En tiempo",1,0)</f>
        <v>0</v>
      </c>
      <c r="C175" s="14">
        <f t="shared" si="0"/>
        <v>0</v>
      </c>
      <c r="D175" s="14">
        <f>IF('RNV 01 2025'!G175="Acepta", 1, IF('RNV 01 2025'!G175="Rechaza", 0.5, IF(ISBLANK('RNV 01 2025'!G175), 0, )))</f>
        <v>0</v>
      </c>
      <c r="E175" s="14">
        <f>IF('RNV 01 2025'!I175="Se señala",1,0)</f>
        <v>0</v>
      </c>
      <c r="F175" s="14">
        <f t="shared" si="1"/>
        <v>0</v>
      </c>
      <c r="G175" s="14" t="str">
        <f>IF('RNV 01 2025'!L175="Implementadas", 1, IF('RNV 01 2025'!L175="Parcialmente implementadas", 0.5, IF('RNV 01 2025'!L175="No implementadas", 0,"0" )))</f>
        <v>0</v>
      </c>
    </row>
    <row r="176" spans="1:7" ht="15.75" customHeight="1" x14ac:dyDescent="0.25">
      <c r="A176" s="14">
        <f>IF(LEN('RNV 01 2025'!G176)&gt;0, 1, 0)</f>
        <v>0</v>
      </c>
      <c r="B176" s="14">
        <f>IF('RNV 01 2025'!J176="En tiempo",1,0)</f>
        <v>0</v>
      </c>
      <c r="C176" s="14">
        <f t="shared" si="0"/>
        <v>0</v>
      </c>
      <c r="D176" s="14">
        <f>IF('RNV 01 2025'!G176="Acepta", 1, IF('RNV 01 2025'!G176="Rechaza", 0.5, IF(ISBLANK('RNV 01 2025'!G176), 0, )))</f>
        <v>0</v>
      </c>
      <c r="E176" s="14">
        <f>IF('RNV 01 2025'!I176="Se señala",1,0)</f>
        <v>0</v>
      </c>
      <c r="F176" s="14">
        <f t="shared" si="1"/>
        <v>0</v>
      </c>
      <c r="G176" s="14" t="str">
        <f>IF('RNV 01 2025'!L176="Implementadas", 1, IF('RNV 01 2025'!L176="Parcialmente implementadas", 0.5, IF('RNV 01 2025'!L176="No implementadas", 0,"0" )))</f>
        <v>0</v>
      </c>
    </row>
    <row r="177" spans="1:7" ht="15.75" customHeight="1" x14ac:dyDescent="0.25">
      <c r="A177" s="14">
        <f>IF(LEN('RNV 01 2025'!G177)&gt;0, 1, 0)</f>
        <v>1</v>
      </c>
      <c r="B177" s="14">
        <f>IF('RNV 01 2025'!J177="En tiempo",1,0)</f>
        <v>1</v>
      </c>
      <c r="C177" s="14">
        <f t="shared" si="0"/>
        <v>1</v>
      </c>
      <c r="D177" s="14">
        <f>IF('RNV 01 2025'!G177="Acepta", 1, IF('RNV 01 2025'!G177="Rechaza", 0.5, IF(ISBLANK('RNV 01 2025'!G177), 0, )))</f>
        <v>1</v>
      </c>
      <c r="E177" s="14">
        <f>IF('RNV 01 2025'!I177="Se señala",1,0)</f>
        <v>1</v>
      </c>
      <c r="F177" s="14">
        <f t="shared" si="1"/>
        <v>1</v>
      </c>
      <c r="G177" s="14" t="str">
        <f>IF('RNV 01 2025'!L177="Implementadas", 1, IF('RNV 01 2025'!L177="Parcialmente implementadas", 0.5, IF('RNV 01 2025'!L177="No implementadas", 0,"0" )))</f>
        <v>0</v>
      </c>
    </row>
    <row r="178" spans="1:7" ht="15.75" customHeight="1" x14ac:dyDescent="0.25">
      <c r="A178" s="14">
        <f>IF(LEN('RNV 01 2025'!G178)&gt;0, 1, 0)</f>
        <v>0</v>
      </c>
      <c r="B178" s="14">
        <f>IF('RNV 01 2025'!J178="En tiempo",1,0)</f>
        <v>0</v>
      </c>
      <c r="C178" s="14">
        <f t="shared" si="0"/>
        <v>0</v>
      </c>
      <c r="D178" s="14">
        <f>IF('RNV 01 2025'!G178="Acepta", 1, IF('RNV 01 2025'!G178="Rechaza", 0.5, IF(ISBLANK('RNV 01 2025'!G178), 0, )))</f>
        <v>0</v>
      </c>
      <c r="E178" s="14">
        <f>IF('RNV 01 2025'!I178="Se señala",1,0)</f>
        <v>0</v>
      </c>
      <c r="F178" s="14">
        <f t="shared" si="1"/>
        <v>0</v>
      </c>
      <c r="G178" s="14" t="str">
        <f>IF('RNV 01 2025'!L178="Implementadas", 1, IF('RNV 01 2025'!L178="Parcialmente implementadas", 0.5, IF('RNV 01 2025'!L178="No implementadas", 0,"0" )))</f>
        <v>0</v>
      </c>
    </row>
    <row r="179" spans="1:7" ht="15.75" customHeight="1" x14ac:dyDescent="0.25">
      <c r="A179" s="14">
        <f>IF(LEN('RNV 01 2025'!G179)&gt;0, 1, 0)</f>
        <v>0</v>
      </c>
      <c r="B179" s="14">
        <f>IF('RNV 01 2025'!J179="En tiempo",1,0)</f>
        <v>0</v>
      </c>
      <c r="C179" s="14">
        <f t="shared" si="0"/>
        <v>0</v>
      </c>
      <c r="D179" s="14">
        <f>IF('RNV 01 2025'!G179="Acepta", 1, IF('RNV 01 2025'!G179="Rechaza", 0.5, IF(ISBLANK('RNV 01 2025'!G179), 0, )))</f>
        <v>0</v>
      </c>
      <c r="E179" s="14">
        <f>IF('RNV 01 2025'!I179="Se señala",1,0)</f>
        <v>0</v>
      </c>
      <c r="F179" s="14">
        <f t="shared" si="1"/>
        <v>0</v>
      </c>
      <c r="G179" s="14" t="str">
        <f>IF('RNV 01 2025'!L179="Implementadas", 1, IF('RNV 01 2025'!L179="Parcialmente implementadas", 0.5, IF('RNV 01 2025'!L179="No implementadas", 0,"0" )))</f>
        <v>0</v>
      </c>
    </row>
    <row r="180" spans="1:7" ht="15.75" customHeight="1" x14ac:dyDescent="0.25">
      <c r="A180" s="14">
        <f>IF(LEN('RNV 01 2025'!G180)&gt;0, 1, 0)</f>
        <v>0</v>
      </c>
      <c r="B180" s="14">
        <f>IF('RNV 01 2025'!J180="En tiempo",1,0)</f>
        <v>0</v>
      </c>
      <c r="C180" s="14">
        <f t="shared" si="0"/>
        <v>0</v>
      </c>
      <c r="D180" s="14">
        <f>IF('RNV 01 2025'!G180="Acepta", 1, IF('RNV 01 2025'!G180="Rechaza", 0.5, IF(ISBLANK('RNV 01 2025'!G180), 0, )))</f>
        <v>0</v>
      </c>
      <c r="E180" s="14">
        <f>IF('RNV 01 2025'!I180="Se señala",1,0)</f>
        <v>0</v>
      </c>
      <c r="F180" s="14">
        <f t="shared" si="1"/>
        <v>0</v>
      </c>
      <c r="G180" s="14" t="str">
        <f>IF('RNV 01 2025'!L180="Implementadas", 1, IF('RNV 01 2025'!L180="Parcialmente implementadas", 0.5, IF('RNV 01 2025'!L180="No implementadas", 0,"0" )))</f>
        <v>0</v>
      </c>
    </row>
    <row r="181" spans="1:7" ht="15.75" customHeight="1" x14ac:dyDescent="0.25">
      <c r="A181" s="14">
        <f>IF(LEN('RNV 01 2025'!G181)&gt;0, 1, 0)</f>
        <v>0</v>
      </c>
      <c r="B181" s="14">
        <f>IF('RNV 01 2025'!J181="En tiempo",1,0)</f>
        <v>0</v>
      </c>
      <c r="C181" s="14">
        <f t="shared" si="0"/>
        <v>0</v>
      </c>
      <c r="D181" s="14">
        <f>IF('RNV 01 2025'!G181="Acepta", 1, IF('RNV 01 2025'!G181="Rechaza", 0.5, IF(ISBLANK('RNV 01 2025'!G181), 0, )))</f>
        <v>0</v>
      </c>
      <c r="E181" s="14">
        <f>IF('RNV 01 2025'!I181="Se señala",1,0)</f>
        <v>0</v>
      </c>
      <c r="F181" s="14">
        <f t="shared" si="1"/>
        <v>0</v>
      </c>
      <c r="G181" s="14" t="str">
        <f>IF('RNV 01 2025'!L181="Implementadas", 1, IF('RNV 01 2025'!L181="Parcialmente implementadas", 0.5, IF('RNV 01 2025'!L181="No implementadas", 0,"0" )))</f>
        <v>0</v>
      </c>
    </row>
    <row r="182" spans="1:7" ht="15.75" customHeight="1" x14ac:dyDescent="0.25">
      <c r="A182" s="14">
        <f>IF(LEN('RNV 01 2025'!G182)&gt;0, 1, 0)</f>
        <v>1</v>
      </c>
      <c r="B182" s="14">
        <f>IF('RNV 01 2025'!J182="En tiempo",1,0)</f>
        <v>1</v>
      </c>
      <c r="C182" s="14">
        <f t="shared" si="0"/>
        <v>1</v>
      </c>
      <c r="D182" s="14">
        <f>IF('RNV 01 2025'!G182="Acepta", 1, IF('RNV 01 2025'!G182="Rechaza", 0.5, IF(ISBLANK('RNV 01 2025'!G182), 0, )))</f>
        <v>1</v>
      </c>
      <c r="E182" s="14">
        <f>IF('RNV 01 2025'!I182="Se señala",1,0)</f>
        <v>1</v>
      </c>
      <c r="F182" s="14">
        <f t="shared" si="1"/>
        <v>1</v>
      </c>
      <c r="G182" s="14" t="str">
        <f>IF('RNV 01 2025'!L182="Implementadas", 1, IF('RNV 01 2025'!L182="Parcialmente implementadas", 0.5, IF('RNV 01 2025'!L182="No implementadas", 0,"0" )))</f>
        <v>0</v>
      </c>
    </row>
    <row r="183" spans="1:7" ht="15.75" customHeight="1" x14ac:dyDescent="0.25">
      <c r="A183" s="14">
        <f>IF(LEN('RNV 01 2025'!G183)&gt;0, 1, 0)</f>
        <v>0</v>
      </c>
      <c r="B183" s="14">
        <f>IF('RNV 01 2025'!J183="En tiempo",1,0)</f>
        <v>0</v>
      </c>
      <c r="C183" s="14">
        <f t="shared" si="0"/>
        <v>0</v>
      </c>
      <c r="D183" s="14">
        <f>IF('RNV 01 2025'!G183="Acepta", 1, IF('RNV 01 2025'!G183="Rechaza", 0.5, IF(ISBLANK('RNV 01 2025'!G183), 0, )))</f>
        <v>0</v>
      </c>
      <c r="E183" s="14">
        <f>IF('RNV 01 2025'!I183="Se señala",1,0)</f>
        <v>0</v>
      </c>
      <c r="F183" s="14">
        <f t="shared" si="1"/>
        <v>0</v>
      </c>
      <c r="G183" s="14" t="str">
        <f>IF('RNV 01 2025'!L183="Implementadas", 1, IF('RNV 01 2025'!L183="Parcialmente implementadas", 0.5, IF('RNV 01 2025'!L183="No implementadas", 0,"0" )))</f>
        <v>0</v>
      </c>
    </row>
    <row r="184" spans="1:7" ht="15.75" customHeight="1" x14ac:dyDescent="0.25">
      <c r="A184" s="14">
        <f>IF(LEN('RNV 01 2025'!G184)&gt;0, 1, 0)</f>
        <v>0</v>
      </c>
      <c r="B184" s="14">
        <f>IF('RNV 01 2025'!J184="En tiempo",1,0)</f>
        <v>0</v>
      </c>
      <c r="C184" s="14">
        <f t="shared" si="0"/>
        <v>0</v>
      </c>
      <c r="D184" s="14">
        <f>IF('RNV 01 2025'!G184="Acepta", 1, IF('RNV 01 2025'!G184="Rechaza", 0.5, IF(ISBLANK('RNV 01 2025'!G184), 0, )))</f>
        <v>0</v>
      </c>
      <c r="E184" s="14">
        <f>IF('RNV 01 2025'!I184="Se señala",1,0)</f>
        <v>0</v>
      </c>
      <c r="F184" s="14">
        <f t="shared" si="1"/>
        <v>0</v>
      </c>
      <c r="G184" s="14" t="str">
        <f>IF('RNV 01 2025'!L184="Implementadas", 1, IF('RNV 01 2025'!L184="Parcialmente implementadas", 0.5, IF('RNV 01 2025'!L184="No implementadas", 0,"0" )))</f>
        <v>0</v>
      </c>
    </row>
    <row r="185" spans="1:7" ht="15.75" customHeight="1" x14ac:dyDescent="0.25">
      <c r="A185" s="14">
        <f>IF(LEN('RNV 01 2025'!G185)&gt;0, 1, 0)</f>
        <v>0</v>
      </c>
      <c r="B185" s="14">
        <f>IF('RNV 01 2025'!J185="En tiempo",1,0)</f>
        <v>0</v>
      </c>
      <c r="C185" s="14">
        <f t="shared" si="0"/>
        <v>0</v>
      </c>
      <c r="D185" s="14">
        <f>IF('RNV 01 2025'!G185="Acepta", 1, IF('RNV 01 2025'!G185="Rechaza", 0.5, IF(ISBLANK('RNV 01 2025'!G185), 0, )))</f>
        <v>0</v>
      </c>
      <c r="E185" s="14">
        <f>IF('RNV 01 2025'!I185="Se señala",1,0)</f>
        <v>0</v>
      </c>
      <c r="F185" s="14">
        <f t="shared" si="1"/>
        <v>0</v>
      </c>
      <c r="G185" s="14" t="str">
        <f>IF('RNV 01 2025'!L185="Implementadas", 1, IF('RNV 01 2025'!L185="Parcialmente implementadas", 0.5, IF('RNV 01 2025'!L185="No implementadas", 0,"0" )))</f>
        <v>0</v>
      </c>
    </row>
    <row r="186" spans="1:7" ht="15.75" customHeight="1" x14ac:dyDescent="0.25">
      <c r="A186" s="14">
        <f>IF(LEN('RNV 01 2025'!G186)&gt;0, 1, 0)</f>
        <v>0</v>
      </c>
      <c r="B186" s="14">
        <f>IF('RNV 01 2025'!J186="En tiempo",1,0)</f>
        <v>0</v>
      </c>
      <c r="C186" s="14">
        <f t="shared" si="0"/>
        <v>0</v>
      </c>
      <c r="D186" s="14">
        <f>IF('RNV 01 2025'!G186="Acepta", 1, IF('RNV 01 2025'!G186="Rechaza", 0.5, IF(ISBLANK('RNV 01 2025'!G186), 0, )))</f>
        <v>0</v>
      </c>
      <c r="E186" s="14">
        <f>IF('RNV 01 2025'!I186="Se señala",1,0)</f>
        <v>0</v>
      </c>
      <c r="F186" s="14">
        <f t="shared" si="1"/>
        <v>0</v>
      </c>
      <c r="G186" s="14" t="str">
        <f>IF('RNV 01 2025'!L186="Implementadas", 1, IF('RNV 01 2025'!L186="Parcialmente implementadas", 0.5, IF('RNV 01 2025'!L186="No implementadas", 0,"0" )))</f>
        <v>0</v>
      </c>
    </row>
    <row r="187" spans="1:7" ht="15.75" customHeight="1" x14ac:dyDescent="0.25">
      <c r="A187" s="14">
        <f>IF(LEN('RNV 01 2025'!G187)&gt;0, 1, 0)</f>
        <v>0</v>
      </c>
      <c r="B187" s="14">
        <f>IF('RNV 01 2025'!J187="En tiempo",1,0)</f>
        <v>0</v>
      </c>
      <c r="C187" s="14">
        <f t="shared" si="0"/>
        <v>0</v>
      </c>
      <c r="D187" s="14">
        <f>IF('RNV 01 2025'!G187="Acepta", 1, IF('RNV 01 2025'!G187="Rechaza", 0.5, IF(ISBLANK('RNV 01 2025'!G187), 0, )))</f>
        <v>0</v>
      </c>
      <c r="E187" s="14">
        <f>IF('RNV 01 2025'!I187="Se señala",1,0)</f>
        <v>0</v>
      </c>
      <c r="F187" s="14">
        <f t="shared" si="1"/>
        <v>0</v>
      </c>
      <c r="G187" s="14" t="str">
        <f>IF('RNV 01 2025'!L187="Implementadas", 1, IF('RNV 01 2025'!L187="Parcialmente implementadas", 0.5, IF('RNV 01 2025'!L187="No implementadas", 0,"0" )))</f>
        <v>0</v>
      </c>
    </row>
    <row r="188" spans="1:7" ht="15.75" customHeight="1" x14ac:dyDescent="0.25">
      <c r="A188" s="14">
        <f>IF(LEN('RNV 01 2025'!G188)&gt;0, 1, 0)</f>
        <v>1</v>
      </c>
      <c r="B188" s="14">
        <f>IF('RNV 01 2025'!J188="En tiempo",1,0)</f>
        <v>1</v>
      </c>
      <c r="C188" s="14">
        <f t="shared" si="0"/>
        <v>1</v>
      </c>
      <c r="D188" s="14">
        <f>IF('RNV 01 2025'!G188="Acepta", 1, IF('RNV 01 2025'!G188="Rechaza", 0.5, IF(ISBLANK('RNV 01 2025'!G188), 0, )))</f>
        <v>1</v>
      </c>
      <c r="E188" s="14">
        <f>IF('RNV 01 2025'!I188="Se señala",1,0)</f>
        <v>1</v>
      </c>
      <c r="F188" s="14">
        <f t="shared" si="1"/>
        <v>1</v>
      </c>
      <c r="G188" s="14" t="str">
        <f>IF('RNV 01 2025'!L188="Implementadas", 1, IF('RNV 01 2025'!L188="Parcialmente implementadas", 0.5, IF('RNV 01 2025'!L188="No implementadas", 0,"0" )))</f>
        <v>0</v>
      </c>
    </row>
    <row r="189" spans="1:7" ht="15.75" customHeight="1" x14ac:dyDescent="0.25">
      <c r="A189" s="14">
        <f>IF(LEN('RNV 01 2025'!G189)&gt;0, 1, 0)</f>
        <v>0</v>
      </c>
      <c r="B189" s="14">
        <f>IF('RNV 01 2025'!J189="En tiempo",1,0)</f>
        <v>0</v>
      </c>
      <c r="C189" s="14">
        <f t="shared" si="0"/>
        <v>0</v>
      </c>
      <c r="D189" s="14">
        <f>IF('RNV 01 2025'!G189="Acepta", 1, IF('RNV 01 2025'!G189="Rechaza", 0.5, IF(ISBLANK('RNV 01 2025'!G189), 0, )))</f>
        <v>0</v>
      </c>
      <c r="E189" s="14">
        <f>IF('RNV 01 2025'!I189="Se señala",1,0)</f>
        <v>0</v>
      </c>
      <c r="F189" s="14">
        <f t="shared" si="1"/>
        <v>0</v>
      </c>
      <c r="G189" s="14" t="str">
        <f>IF('RNV 01 2025'!L189="Implementadas", 1, IF('RNV 01 2025'!L189="Parcialmente implementadas", 0.5, IF('RNV 01 2025'!L189="No implementadas", 0,"0" )))</f>
        <v>0</v>
      </c>
    </row>
    <row r="190" spans="1:7" ht="15.75" customHeight="1" x14ac:dyDescent="0.25">
      <c r="A190" s="14">
        <f>IF(LEN('RNV 01 2025'!G190)&gt;0, 1, 0)</f>
        <v>0</v>
      </c>
      <c r="B190" s="14">
        <f>IF('RNV 01 2025'!J190="En tiempo",1,0)</f>
        <v>0</v>
      </c>
      <c r="C190" s="14">
        <f t="shared" si="0"/>
        <v>0</v>
      </c>
      <c r="D190" s="14">
        <f>IF('RNV 01 2025'!G190="Acepta", 1, IF('RNV 01 2025'!G190="Rechaza", 0.5, IF(ISBLANK('RNV 01 2025'!G190), 0, )))</f>
        <v>0</v>
      </c>
      <c r="E190" s="14">
        <f>IF('RNV 01 2025'!I190="Se señala",1,0)</f>
        <v>0</v>
      </c>
      <c r="F190" s="14">
        <f t="shared" si="1"/>
        <v>0</v>
      </c>
      <c r="G190" s="14" t="str">
        <f>IF('RNV 01 2025'!L190="Implementadas", 1, IF('RNV 01 2025'!L190="Parcialmente implementadas", 0.5, IF('RNV 01 2025'!L190="No implementadas", 0,"0" )))</f>
        <v>0</v>
      </c>
    </row>
    <row r="191" spans="1:7" ht="15.75" customHeight="1" x14ac:dyDescent="0.25">
      <c r="A191" s="14">
        <f>IF(LEN('RNV 01 2025'!G191)&gt;0, 1, 0)</f>
        <v>0</v>
      </c>
      <c r="B191" s="14">
        <f>IF('RNV 01 2025'!J191="En tiempo",1,0)</f>
        <v>0</v>
      </c>
      <c r="C191" s="14">
        <f t="shared" si="0"/>
        <v>0</v>
      </c>
      <c r="D191" s="14">
        <f>IF('RNV 01 2025'!G191="Acepta", 1, IF('RNV 01 2025'!G191="Rechaza", 0.5, IF(ISBLANK('RNV 01 2025'!G191), 0, )))</f>
        <v>0</v>
      </c>
      <c r="E191" s="14">
        <f>IF('RNV 01 2025'!I191="Se señala",1,0)</f>
        <v>0</v>
      </c>
      <c r="F191" s="14">
        <f t="shared" si="1"/>
        <v>0</v>
      </c>
      <c r="G191" s="14" t="str">
        <f>IF('RNV 01 2025'!L191="Implementadas", 1, IF('RNV 01 2025'!L191="Parcialmente implementadas", 0.5, IF('RNV 01 2025'!L191="No implementadas", 0,"0" )))</f>
        <v>0</v>
      </c>
    </row>
    <row r="192" spans="1:7" ht="15.75" customHeight="1" x14ac:dyDescent="0.25">
      <c r="A192" s="14">
        <f>IF(LEN('RNV 01 2025'!G192)&gt;0, 1, 0)</f>
        <v>0</v>
      </c>
      <c r="B192" s="14">
        <f>IF('RNV 01 2025'!J192="En tiempo",1,0)</f>
        <v>0</v>
      </c>
      <c r="C192" s="14">
        <f t="shared" si="0"/>
        <v>0</v>
      </c>
      <c r="D192" s="14">
        <f>IF('RNV 01 2025'!G192="Acepta", 1, IF('RNV 01 2025'!G192="Rechaza", 0.5, IF(ISBLANK('RNV 01 2025'!G192), 0, )))</f>
        <v>0</v>
      </c>
      <c r="E192" s="14">
        <f>IF('RNV 01 2025'!I192="Se señala",1,0)</f>
        <v>0</v>
      </c>
      <c r="F192" s="14">
        <f t="shared" si="1"/>
        <v>0</v>
      </c>
      <c r="G192" s="14" t="str">
        <f>IF('RNV 01 2025'!L192="Implementadas", 1, IF('RNV 01 2025'!L192="Parcialmente implementadas", 0.5, IF('RNV 01 2025'!L192="No implementadas", 0,"0" )))</f>
        <v>0</v>
      </c>
    </row>
    <row r="193" spans="1:7" ht="15.75" customHeight="1" x14ac:dyDescent="0.25">
      <c r="A193" s="14">
        <f>IF(LEN('RNV 01 2025'!G193)&gt;0, 1, 0)</f>
        <v>0</v>
      </c>
      <c r="B193" s="14">
        <f>IF('RNV 01 2025'!J193="En tiempo",1,0)</f>
        <v>0</v>
      </c>
      <c r="C193" s="14">
        <f t="shared" si="0"/>
        <v>0</v>
      </c>
      <c r="D193" s="14">
        <f>IF('RNV 01 2025'!G193="Acepta", 1, IF('RNV 01 2025'!G193="Rechaza", 0.5, IF(ISBLANK('RNV 01 2025'!G193), 0, )))</f>
        <v>0</v>
      </c>
      <c r="E193" s="14">
        <f>IF('RNV 01 2025'!I193="Se señala",1,0)</f>
        <v>0</v>
      </c>
      <c r="F193" s="14">
        <f t="shared" si="1"/>
        <v>0</v>
      </c>
      <c r="G193" s="14" t="str">
        <f>IF('RNV 01 2025'!L193="Implementadas", 1, IF('RNV 01 2025'!L193="Parcialmente implementadas", 0.5, IF('RNV 01 2025'!L193="No implementadas", 0,"0" )))</f>
        <v>0</v>
      </c>
    </row>
    <row r="194" spans="1:7" ht="15.75" customHeight="1" x14ac:dyDescent="0.25">
      <c r="A194" s="14">
        <f>IF(LEN('RNV 01 2025'!G194)&gt;0, 1, 0)</f>
        <v>0</v>
      </c>
      <c r="B194" s="14">
        <f>IF('RNV 01 2025'!J194="En tiempo",1,0)</f>
        <v>0</v>
      </c>
      <c r="C194" s="14">
        <f t="shared" si="0"/>
        <v>0</v>
      </c>
      <c r="D194" s="14">
        <f>IF('RNV 01 2025'!G194="Acepta", 1, IF('RNV 01 2025'!G194="Rechaza", 0.5, IF(ISBLANK('RNV 01 2025'!G194), 0, )))</f>
        <v>0</v>
      </c>
      <c r="E194" s="14">
        <f>IF('RNV 01 2025'!I194="Se señala",1,0)</f>
        <v>0</v>
      </c>
      <c r="F194" s="14">
        <f t="shared" si="1"/>
        <v>0</v>
      </c>
      <c r="G194" s="14" t="str">
        <f>IF('RNV 01 2025'!L194="Implementadas", 1, IF('RNV 01 2025'!L194="Parcialmente implementadas", 0.5, IF('RNV 01 2025'!L194="No implementadas", 0,"0" )))</f>
        <v>0</v>
      </c>
    </row>
    <row r="195" spans="1:7" ht="15.75" customHeight="1" x14ac:dyDescent="0.25">
      <c r="A195" s="14">
        <f>IF(LEN('RNV 01 2025'!G195)&gt;0, 1, 0)</f>
        <v>0</v>
      </c>
      <c r="B195" s="14">
        <f>IF('RNV 01 2025'!J195="En tiempo",1,0)</f>
        <v>0</v>
      </c>
      <c r="C195" s="14">
        <f t="shared" si="0"/>
        <v>0</v>
      </c>
      <c r="D195" s="14">
        <f>IF('RNV 01 2025'!G195="Acepta", 1, IF('RNV 01 2025'!G195="Rechaza", 0.5, IF(ISBLANK('RNV 01 2025'!G195), 0, )))</f>
        <v>0</v>
      </c>
      <c r="E195" s="14">
        <f>IF('RNV 01 2025'!I195="Se señala",1,0)</f>
        <v>0</v>
      </c>
      <c r="F195" s="14">
        <f t="shared" si="1"/>
        <v>0</v>
      </c>
      <c r="G195" s="14" t="str">
        <f>IF('RNV 01 2025'!L195="Implementadas", 1, IF('RNV 01 2025'!L195="Parcialmente implementadas", 0.5, IF('RNV 01 2025'!L195="No implementadas", 0,"0" )))</f>
        <v>0</v>
      </c>
    </row>
    <row r="196" spans="1:7" ht="15.75" customHeight="1" x14ac:dyDescent="0.25">
      <c r="A196" s="14">
        <f>IF(LEN('RNV 01 2025'!G196)&gt;0, 1, 0)</f>
        <v>0</v>
      </c>
      <c r="B196" s="14">
        <f>IF('RNV 01 2025'!J196="En tiempo",1,0)</f>
        <v>0</v>
      </c>
      <c r="C196" s="14">
        <f t="shared" si="0"/>
        <v>0</v>
      </c>
      <c r="D196" s="14">
        <f>IF('RNV 01 2025'!G196="Acepta", 1, IF('RNV 01 2025'!G196="Rechaza", 0.5, IF(ISBLANK('RNV 01 2025'!G196), 0, )))</f>
        <v>0</v>
      </c>
      <c r="E196" s="14">
        <f>IF('RNV 01 2025'!I196="Se señala",1,0)</f>
        <v>0</v>
      </c>
      <c r="F196" s="14">
        <f t="shared" si="1"/>
        <v>0</v>
      </c>
      <c r="G196" s="14" t="str">
        <f>IF('RNV 01 2025'!L196="Implementadas", 1, IF('RNV 01 2025'!L196="Parcialmente implementadas", 0.5, IF('RNV 01 2025'!L196="No implementadas", 0,"0" )))</f>
        <v>0</v>
      </c>
    </row>
    <row r="197" spans="1:7" ht="15.75" customHeight="1" x14ac:dyDescent="0.25">
      <c r="A197" s="14">
        <f>IF(LEN('RNV 01 2025'!G197)&gt;0, 1, 0)</f>
        <v>0</v>
      </c>
      <c r="B197" s="14">
        <f>IF('RNV 01 2025'!J197="En tiempo",1,0)</f>
        <v>0</v>
      </c>
      <c r="C197" s="14">
        <f t="shared" si="0"/>
        <v>0</v>
      </c>
      <c r="D197" s="14">
        <f>IF('RNV 01 2025'!G197="Acepta", 1, IF('RNV 01 2025'!G197="Rechaza", 0.5, IF(ISBLANK('RNV 01 2025'!G197), 0, )))</f>
        <v>0</v>
      </c>
      <c r="E197" s="14">
        <f>IF('RNV 01 2025'!I197="Se señala",1,0)</f>
        <v>0</v>
      </c>
      <c r="F197" s="14">
        <f t="shared" si="1"/>
        <v>0</v>
      </c>
      <c r="G197" s="14" t="str">
        <f>IF('RNV 01 2025'!L197="Implementadas", 1, IF('RNV 01 2025'!L197="Parcialmente implementadas", 0.5, IF('RNV 01 2025'!L197="No implementadas", 0,"0" )))</f>
        <v>0</v>
      </c>
    </row>
    <row r="198" spans="1:7" ht="15.75" customHeight="1" x14ac:dyDescent="0.25">
      <c r="A198" s="14">
        <f>IF(LEN('RNV 01 2025'!G198)&gt;0, 1, 0)</f>
        <v>0</v>
      </c>
      <c r="B198" s="14">
        <f>IF('RNV 01 2025'!J198="En tiempo",1,0)</f>
        <v>0</v>
      </c>
      <c r="C198" s="14">
        <f t="shared" si="0"/>
        <v>0</v>
      </c>
      <c r="D198" s="14">
        <f>IF('RNV 01 2025'!G198="Acepta", 1, IF('RNV 01 2025'!G198="Rechaza", 0.5, IF(ISBLANK('RNV 01 2025'!G198), 0, )))</f>
        <v>0</v>
      </c>
      <c r="E198" s="14">
        <f>IF('RNV 01 2025'!I198="Se señala",1,0)</f>
        <v>0</v>
      </c>
      <c r="F198" s="14">
        <f t="shared" si="1"/>
        <v>0</v>
      </c>
      <c r="G198" s="14" t="str">
        <f>IF('RNV 01 2025'!L198="Implementadas", 1, IF('RNV 01 2025'!L198="Parcialmente implementadas", 0.5, IF('RNV 01 2025'!L198="No implementadas", 0,"0" )))</f>
        <v>0</v>
      </c>
    </row>
    <row r="199" spans="1:7" ht="15.75" customHeight="1" x14ac:dyDescent="0.25">
      <c r="A199" s="14">
        <f>IF(LEN('RNV 01 2025'!G199)&gt;0, 1, 0)</f>
        <v>0</v>
      </c>
      <c r="B199" s="14">
        <f>IF('RNV 01 2025'!J199="En tiempo",1,0)</f>
        <v>0</v>
      </c>
      <c r="C199" s="14">
        <f t="shared" si="0"/>
        <v>0</v>
      </c>
      <c r="D199" s="14">
        <f>IF('RNV 01 2025'!G199="Acepta", 1, IF('RNV 01 2025'!G199="Rechaza", 0.5, IF(ISBLANK('RNV 01 2025'!G199), 0, )))</f>
        <v>0</v>
      </c>
      <c r="E199" s="14">
        <f>IF('RNV 01 2025'!I199="Se señala",1,0)</f>
        <v>0</v>
      </c>
      <c r="F199" s="14">
        <f t="shared" si="1"/>
        <v>0</v>
      </c>
      <c r="G199" s="14" t="str">
        <f>IF('RNV 01 2025'!L199="Implementadas", 1, IF('RNV 01 2025'!L199="Parcialmente implementadas", 0.5, IF('RNV 01 2025'!L199="No implementadas", 0,"0" )))</f>
        <v>0</v>
      </c>
    </row>
    <row r="200" spans="1:7" ht="15.75" customHeight="1" x14ac:dyDescent="0.25">
      <c r="A200" s="14">
        <f>IF(LEN('RNV 01 2025'!G200)&gt;0, 1, 0)</f>
        <v>0</v>
      </c>
      <c r="B200" s="14">
        <f>IF('RNV 01 2025'!J200="En tiempo",1,0)</f>
        <v>0</v>
      </c>
      <c r="C200" s="14">
        <f t="shared" si="0"/>
        <v>0</v>
      </c>
      <c r="D200" s="14">
        <f>IF('RNV 01 2025'!G200="Acepta", 1, IF('RNV 01 2025'!G200="Rechaza", 0.5, IF(ISBLANK('RNV 01 2025'!G200), 0, )))</f>
        <v>0</v>
      </c>
      <c r="E200" s="14">
        <f>IF('RNV 01 2025'!I200="Se señala",1,0)</f>
        <v>0</v>
      </c>
      <c r="F200" s="14">
        <f t="shared" si="1"/>
        <v>0</v>
      </c>
      <c r="G200" s="14" t="str">
        <f>IF('RNV 01 2025'!L200="Implementadas", 1, IF('RNV 01 2025'!L200="Parcialmente implementadas", 0.5, IF('RNV 01 2025'!L200="No implementadas", 0,"0" )))</f>
        <v>0</v>
      </c>
    </row>
    <row r="201" spans="1:7" ht="15.75" customHeight="1" x14ac:dyDescent="0.25">
      <c r="A201" s="14">
        <f>IF(LEN('RNV 01 2025'!G201)&gt;0, 1, 0)</f>
        <v>0</v>
      </c>
      <c r="B201" s="14">
        <f>IF('RNV 01 2025'!J201="En tiempo",1,0)</f>
        <v>0</v>
      </c>
      <c r="C201" s="14">
        <f t="shared" si="0"/>
        <v>0</v>
      </c>
      <c r="D201" s="14">
        <f>IF('RNV 01 2025'!G201="Acepta", 1, IF('RNV 01 2025'!G201="Rechaza", 0.5, IF(ISBLANK('RNV 01 2025'!G201), 0, )))</f>
        <v>0</v>
      </c>
      <c r="E201" s="14">
        <f>IF('RNV 01 2025'!I201="Se señala",1,0)</f>
        <v>0</v>
      </c>
      <c r="F201" s="14">
        <f t="shared" si="1"/>
        <v>0</v>
      </c>
      <c r="G201" s="14" t="str">
        <f>IF('RNV 01 2025'!L201="Implementadas", 1, IF('RNV 01 2025'!L201="Parcialmente implementadas", 0.5, IF('RNV 01 2025'!L201="No implementadas", 0,"0" )))</f>
        <v>0</v>
      </c>
    </row>
    <row r="202" spans="1:7" ht="15.75" customHeight="1" x14ac:dyDescent="0.25">
      <c r="A202" s="14">
        <f>IF(LEN('RNV 01 2025'!G202)&gt;0, 1, 0)</f>
        <v>0</v>
      </c>
      <c r="B202" s="14">
        <f>IF('RNV 01 2025'!J202="En tiempo",1,0)</f>
        <v>0</v>
      </c>
      <c r="C202" s="14">
        <f t="shared" si="0"/>
        <v>0</v>
      </c>
      <c r="D202" s="14">
        <f>IF('RNV 01 2025'!G202="Acepta", 1, IF('RNV 01 2025'!G202="Rechaza", 0.5, IF(ISBLANK('RNV 01 2025'!G202), 0, )))</f>
        <v>0</v>
      </c>
      <c r="E202" s="14">
        <f>IF('RNV 01 2025'!I202="Se señala",1,0)</f>
        <v>0</v>
      </c>
      <c r="F202" s="14">
        <f t="shared" si="1"/>
        <v>0</v>
      </c>
      <c r="G202" s="14" t="str">
        <f>IF('RNV 01 2025'!L202="Implementadas", 1, IF('RNV 01 2025'!L202="Parcialmente implementadas", 0.5, IF('RNV 01 2025'!L202="No implementadas", 0,"0" )))</f>
        <v>0</v>
      </c>
    </row>
    <row r="203" spans="1:7" ht="15.75" customHeight="1" x14ac:dyDescent="0.25">
      <c r="A203" s="14">
        <f>IF(LEN('RNV 01 2025'!G203)&gt;0, 1, 0)</f>
        <v>1</v>
      </c>
      <c r="B203" s="14">
        <f>IF('RNV 01 2025'!J203="En tiempo",1,0)</f>
        <v>1</v>
      </c>
      <c r="C203" s="14">
        <f t="shared" si="0"/>
        <v>1</v>
      </c>
      <c r="D203" s="14">
        <f>IF('RNV 01 2025'!G203="Acepta", 1, IF('RNV 01 2025'!G203="Rechaza", 0.5, IF(ISBLANK('RNV 01 2025'!G203), 0, )))</f>
        <v>1</v>
      </c>
      <c r="E203" s="14">
        <f>IF('RNV 01 2025'!I203="Se señala",1,0)</f>
        <v>1</v>
      </c>
      <c r="F203" s="14">
        <f t="shared" si="1"/>
        <v>1</v>
      </c>
      <c r="G203" s="14">
        <f>IF('RNV 01 2025'!L203="Implementadas", 1, IF('RNV 01 2025'!L203="Parcialmente implementadas", 0.5, IF('RNV 01 2025'!L203="No implementadas", 0,"0" )))</f>
        <v>0.5</v>
      </c>
    </row>
    <row r="204" spans="1:7" ht="15.75" customHeight="1" x14ac:dyDescent="0.25">
      <c r="A204" s="14">
        <f>IF(LEN('RNV 01 2025'!G204)&gt;0, 1, 0)</f>
        <v>0</v>
      </c>
      <c r="B204" s="14">
        <f>IF('RNV 01 2025'!J204="En tiempo",1,0)</f>
        <v>0</v>
      </c>
      <c r="C204" s="14">
        <f t="shared" si="0"/>
        <v>0</v>
      </c>
      <c r="D204" s="14">
        <f>IF('RNV 01 2025'!G204="Acepta", 1, IF('RNV 01 2025'!G204="Rechaza", 0.5, IF(ISBLANK('RNV 01 2025'!G204), 0, )))</f>
        <v>0</v>
      </c>
      <c r="E204" s="14">
        <f>IF('RNV 01 2025'!I204="Se señala",1,0)</f>
        <v>0</v>
      </c>
      <c r="F204" s="14">
        <f t="shared" si="1"/>
        <v>0</v>
      </c>
      <c r="G204" s="14" t="str">
        <f>IF('RNV 01 2025'!L204="Implementadas", 1, IF('RNV 01 2025'!L204="Parcialmente implementadas", 0.5, IF('RNV 01 2025'!L204="No implementadas", 0,"0" )))</f>
        <v>0</v>
      </c>
    </row>
    <row r="205" spans="1:7" ht="15.75" customHeight="1" x14ac:dyDescent="0.25">
      <c r="A205" s="14">
        <f>IF(LEN('RNV 01 2025'!G205)&gt;0, 1, 0)</f>
        <v>1</v>
      </c>
      <c r="B205" s="14">
        <f>IF('RNV 01 2025'!J205="En tiempo",1,0)</f>
        <v>1</v>
      </c>
      <c r="C205" s="14">
        <f t="shared" si="0"/>
        <v>1</v>
      </c>
      <c r="D205" s="14">
        <f>IF('RNV 01 2025'!G205="Acepta", 1, IF('RNV 01 2025'!G205="Rechaza", 0.5, IF(ISBLANK('RNV 01 2025'!G205), 0, )))</f>
        <v>1</v>
      </c>
      <c r="E205" s="14">
        <f>IF('RNV 01 2025'!I205="Se señala",1,0)</f>
        <v>1</v>
      </c>
      <c r="F205" s="14">
        <f t="shared" si="1"/>
        <v>1</v>
      </c>
      <c r="G205" s="14">
        <f>IF('RNV 01 2025'!L205="Implementadas", 1, IF('RNV 01 2025'!L205="Parcialmente implementadas", 0.5, IF('RNV 01 2025'!L205="No implementadas", 0,"0" )))</f>
        <v>0.5</v>
      </c>
    </row>
    <row r="206" spans="1:7" ht="15.75" customHeight="1" x14ac:dyDescent="0.25">
      <c r="A206" s="14">
        <f>IF(LEN('RNV 01 2025'!G206)&gt;0, 1, 0)</f>
        <v>1</v>
      </c>
      <c r="B206" s="14">
        <f>IF('RNV 01 2025'!J206="En tiempo",1,0)</f>
        <v>1</v>
      </c>
      <c r="C206" s="14">
        <f t="shared" si="0"/>
        <v>1</v>
      </c>
      <c r="D206" s="14">
        <f>IF('RNV 01 2025'!G206="Acepta", 1, IF('RNV 01 2025'!G206="Rechaza", 0.5, IF(ISBLANK('RNV 01 2025'!G206), 0, )))</f>
        <v>1</v>
      </c>
      <c r="E206" s="14">
        <f>IF('RNV 01 2025'!I206="Se señala",1,0)</f>
        <v>1</v>
      </c>
      <c r="F206" s="14">
        <f t="shared" si="1"/>
        <v>1</v>
      </c>
      <c r="G206" s="14" t="str">
        <f>IF('RNV 01 2025'!L206="Implementadas", 1, IF('RNV 01 2025'!L206="Parcialmente implementadas", 0.5, IF('RNV 01 2025'!L206="No implementadas", 0,"0" )))</f>
        <v>0</v>
      </c>
    </row>
    <row r="207" spans="1:7" ht="15.75" customHeight="1" x14ac:dyDescent="0.25">
      <c r="A207" s="14">
        <f>IF(LEN('RNV 01 2025'!G207)&gt;0, 1, 0)</f>
        <v>1</v>
      </c>
      <c r="B207" s="14">
        <f>IF('RNV 01 2025'!J207="En tiempo",1,0)</f>
        <v>1</v>
      </c>
      <c r="C207" s="14">
        <f t="shared" si="0"/>
        <v>1</v>
      </c>
      <c r="D207" s="14">
        <f>IF('RNV 01 2025'!G207="Acepta", 1, IF('RNV 01 2025'!G207="Rechaza", 0.5, IF(ISBLANK('RNV 01 2025'!G207), 0, )))</f>
        <v>1</v>
      </c>
      <c r="E207" s="14">
        <f>IF('RNV 01 2025'!I207="Se señala",1,0)</f>
        <v>1</v>
      </c>
      <c r="F207" s="14">
        <f t="shared" si="1"/>
        <v>1</v>
      </c>
      <c r="G207" s="14" t="str">
        <f>IF('RNV 01 2025'!L207="Implementadas", 1, IF('RNV 01 2025'!L207="Parcialmente implementadas", 0.5, IF('RNV 01 2025'!L207="No implementadas", 0,"0" )))</f>
        <v>0</v>
      </c>
    </row>
    <row r="208" spans="1:7" ht="15.75" customHeight="1" x14ac:dyDescent="0.25">
      <c r="A208" s="14">
        <f>IF(LEN('RNV 01 2025'!G208)&gt;0, 1, 0)</f>
        <v>1</v>
      </c>
      <c r="B208" s="14">
        <f>IF('RNV 01 2025'!J208="En tiempo",1,0)</f>
        <v>1</v>
      </c>
      <c r="C208" s="14">
        <f t="shared" si="0"/>
        <v>1</v>
      </c>
      <c r="D208" s="14">
        <f>IF('RNV 01 2025'!G208="Acepta", 1, IF('RNV 01 2025'!G208="Rechaza", 0.5, IF(ISBLANK('RNV 01 2025'!G208), 0, )))</f>
        <v>1</v>
      </c>
      <c r="E208" s="14">
        <f>IF('RNV 01 2025'!I208="Se señala",1,0)</f>
        <v>1</v>
      </c>
      <c r="F208" s="14">
        <f t="shared" si="1"/>
        <v>1</v>
      </c>
      <c r="G208" s="14" t="str">
        <f>IF('RNV 01 2025'!L208="Implementadas", 1, IF('RNV 01 2025'!L208="Parcialmente implementadas", 0.5, IF('RNV 01 2025'!L208="No implementadas", 0,"0" )))</f>
        <v>0</v>
      </c>
    </row>
    <row r="209" spans="1:7" ht="15.75" customHeight="1" x14ac:dyDescent="0.25">
      <c r="A209" s="14">
        <f>IF(LEN('RNV 01 2025'!G209)&gt;0, 1, 0)</f>
        <v>0</v>
      </c>
      <c r="B209" s="14">
        <f>IF('RNV 01 2025'!J209="En tiempo",1,0)</f>
        <v>0</v>
      </c>
      <c r="C209" s="14">
        <f t="shared" si="0"/>
        <v>0</v>
      </c>
      <c r="D209" s="14">
        <f>IF('RNV 01 2025'!G209="Acepta", 1, IF('RNV 01 2025'!G209="Rechaza", 0.5, IF(ISBLANK('RNV 01 2025'!G209), 0, )))</f>
        <v>0</v>
      </c>
      <c r="E209" s="14">
        <f>IF('RNV 01 2025'!I209="Se señala",1,0)</f>
        <v>0</v>
      </c>
      <c r="F209" s="14">
        <f t="shared" si="1"/>
        <v>0</v>
      </c>
      <c r="G209" s="14" t="str">
        <f>IF('RNV 01 2025'!L209="Implementadas", 1, IF('RNV 01 2025'!L209="Parcialmente implementadas", 0.5, IF('RNV 01 2025'!L209="No implementadas", 0,"0" )))</f>
        <v>0</v>
      </c>
    </row>
    <row r="210" spans="1:7" ht="15.75" customHeight="1" x14ac:dyDescent="0.25">
      <c r="A210" s="14">
        <f>IF(LEN('RNV 01 2025'!G210)&gt;0, 1, 0)</f>
        <v>0</v>
      </c>
      <c r="B210" s="14">
        <f>IF('RNV 01 2025'!J210="En tiempo",1,0)</f>
        <v>0</v>
      </c>
      <c r="C210" s="14">
        <f t="shared" si="0"/>
        <v>0</v>
      </c>
      <c r="D210" s="14">
        <f>IF('RNV 01 2025'!G210="Acepta", 1, IF('RNV 01 2025'!G210="Rechaza", 0.5, IF(ISBLANK('RNV 01 2025'!G210), 0, )))</f>
        <v>0</v>
      </c>
      <c r="E210" s="14">
        <f>IF('RNV 01 2025'!I210="Se señala",1,0)</f>
        <v>0</v>
      </c>
      <c r="F210" s="14">
        <f t="shared" si="1"/>
        <v>0</v>
      </c>
      <c r="G210" s="14" t="str">
        <f>IF('RNV 01 2025'!L210="Implementadas", 1, IF('RNV 01 2025'!L210="Parcialmente implementadas", 0.5, IF('RNV 01 2025'!L210="No implementadas", 0,"0" )))</f>
        <v>0</v>
      </c>
    </row>
    <row r="211" spans="1:7" ht="15.75" customHeight="1" x14ac:dyDescent="0.25">
      <c r="A211" s="14">
        <f>IF(LEN('RNV 01 2025'!G211)&gt;0, 1, 0)</f>
        <v>0</v>
      </c>
      <c r="B211" s="14">
        <f>IF('RNV 01 2025'!J211="En tiempo",1,0)</f>
        <v>0</v>
      </c>
      <c r="C211" s="14">
        <f t="shared" si="0"/>
        <v>0</v>
      </c>
      <c r="D211" s="14">
        <f>IF('RNV 01 2025'!G211="Acepta", 1, IF('RNV 01 2025'!G211="Rechaza", 0.5, IF(ISBLANK('RNV 01 2025'!G211), 0, )))</f>
        <v>0</v>
      </c>
      <c r="E211" s="14">
        <f>IF('RNV 01 2025'!I211="Se señala",1,0)</f>
        <v>0</v>
      </c>
      <c r="F211" s="14">
        <f t="shared" si="1"/>
        <v>0</v>
      </c>
      <c r="G211" s="14" t="str">
        <f>IF('RNV 01 2025'!L211="Implementadas", 1, IF('RNV 01 2025'!L211="Parcialmente implementadas", 0.5, IF('RNV 01 2025'!L211="No implementadas", 0,"0" )))</f>
        <v>0</v>
      </c>
    </row>
    <row r="212" spans="1:7" ht="15.75" customHeight="1" x14ac:dyDescent="0.25">
      <c r="A212" s="14">
        <f>IF(LEN('RNV 01 2025'!G212)&gt;0, 1, 0)</f>
        <v>0</v>
      </c>
      <c r="B212" s="14">
        <f>IF('RNV 01 2025'!J212="En tiempo",1,0)</f>
        <v>0</v>
      </c>
      <c r="C212" s="14">
        <f t="shared" si="0"/>
        <v>0</v>
      </c>
      <c r="D212" s="14">
        <f>IF('RNV 01 2025'!G212="Acepta", 1, IF('RNV 01 2025'!G212="Rechaza", 0.5, IF(ISBLANK('RNV 01 2025'!G212), 0, )))</f>
        <v>0</v>
      </c>
      <c r="E212" s="14">
        <f>IF('RNV 01 2025'!I212="Se señala",1,0)</f>
        <v>0</v>
      </c>
      <c r="F212" s="14">
        <f t="shared" si="1"/>
        <v>0</v>
      </c>
      <c r="G212" s="14" t="str">
        <f>IF('RNV 01 2025'!L212="Implementadas", 1, IF('RNV 01 2025'!L212="Parcialmente implementadas", 0.5, IF('RNV 01 2025'!L212="No implementadas", 0,"0" )))</f>
        <v>0</v>
      </c>
    </row>
    <row r="213" spans="1:7" ht="15.75" customHeight="1" x14ac:dyDescent="0.25">
      <c r="A213" s="14">
        <f>IF(LEN('RNV 01 2025'!G213)&gt;0, 1, 0)</f>
        <v>0</v>
      </c>
      <c r="B213" s="14">
        <f>IF('RNV 01 2025'!J213="En tiempo",1,0)</f>
        <v>0</v>
      </c>
      <c r="C213" s="14">
        <f t="shared" si="0"/>
        <v>0</v>
      </c>
      <c r="D213" s="14">
        <f>IF('RNV 01 2025'!G213="Acepta", 1, IF('RNV 01 2025'!G213="Rechaza", 0.5, IF(ISBLANK('RNV 01 2025'!G213), 0, )))</f>
        <v>0</v>
      </c>
      <c r="E213" s="14">
        <f>IF('RNV 01 2025'!I213="Se señala",1,0)</f>
        <v>0</v>
      </c>
      <c r="F213" s="14">
        <f t="shared" si="1"/>
        <v>0</v>
      </c>
      <c r="G213" s="14" t="str">
        <f>IF('RNV 01 2025'!L213="Implementadas", 1, IF('RNV 01 2025'!L213="Parcialmente implementadas", 0.5, IF('RNV 01 2025'!L213="No implementadas", 0,"0" )))</f>
        <v>0</v>
      </c>
    </row>
    <row r="214" spans="1:7" ht="15.75" customHeight="1" x14ac:dyDescent="0.25">
      <c r="A214" s="14">
        <f>IF(LEN('RNV 01 2025'!G214)&gt;0, 1, 0)</f>
        <v>0</v>
      </c>
      <c r="B214" s="14">
        <f>IF('RNV 01 2025'!J214="En tiempo",1,0)</f>
        <v>0</v>
      </c>
      <c r="C214" s="14">
        <f t="shared" si="0"/>
        <v>0</v>
      </c>
      <c r="D214" s="14">
        <f>IF('RNV 01 2025'!G214="Acepta", 1, IF('RNV 01 2025'!G214="Rechaza", 0.5, IF(ISBLANK('RNV 01 2025'!G214), 0, )))</f>
        <v>0</v>
      </c>
      <c r="E214" s="14">
        <f>IF('RNV 01 2025'!I214="Se señala",1,0)</f>
        <v>0</v>
      </c>
      <c r="F214" s="14">
        <f t="shared" si="1"/>
        <v>0</v>
      </c>
      <c r="G214" s="14" t="str">
        <f>IF('RNV 01 2025'!L214="Implementadas", 1, IF('RNV 01 2025'!L214="Parcialmente implementadas", 0.5, IF('RNV 01 2025'!L214="No implementadas", 0,"0" )))</f>
        <v>0</v>
      </c>
    </row>
    <row r="215" spans="1:7" ht="15.75" customHeight="1" x14ac:dyDescent="0.25">
      <c r="A215" s="14">
        <f>IF(LEN('RNV 01 2025'!G215)&gt;0, 1, 0)</f>
        <v>0</v>
      </c>
      <c r="B215" s="14">
        <f>IF('RNV 01 2025'!J215="En tiempo",1,0)</f>
        <v>0</v>
      </c>
      <c r="C215" s="14">
        <f t="shared" si="0"/>
        <v>0</v>
      </c>
      <c r="D215" s="14">
        <f>IF('RNV 01 2025'!G215="Acepta", 1, IF('RNV 01 2025'!G215="Rechaza", 0.5, IF(ISBLANK('RNV 01 2025'!G215), 0, )))</f>
        <v>0</v>
      </c>
      <c r="E215" s="14">
        <f>IF('RNV 01 2025'!I215="Se señala",1,0)</f>
        <v>0</v>
      </c>
      <c r="F215" s="14">
        <f t="shared" si="1"/>
        <v>0</v>
      </c>
      <c r="G215" s="14" t="str">
        <f>IF('RNV 01 2025'!L215="Implementadas", 1, IF('RNV 01 2025'!L215="Parcialmente implementadas", 0.5, IF('RNV 01 2025'!L215="No implementadas", 0,"0" )))</f>
        <v>0</v>
      </c>
    </row>
    <row r="216" spans="1:7" ht="15.75" customHeight="1" x14ac:dyDescent="0.25"/>
    <row r="217" spans="1:7" ht="15.75" customHeight="1" x14ac:dyDescent="0.25"/>
    <row r="218" spans="1:7" ht="15.75" customHeight="1" x14ac:dyDescent="0.25"/>
    <row r="219" spans="1:7" ht="15.75" customHeight="1" x14ac:dyDescent="0.25"/>
    <row r="220" spans="1:7" ht="15.75" customHeight="1" x14ac:dyDescent="0.25"/>
    <row r="221" spans="1:7" ht="15.75" customHeight="1" x14ac:dyDescent="0.25"/>
    <row r="222" spans="1:7" ht="15.75" customHeight="1" x14ac:dyDescent="0.25"/>
    <row r="223" spans="1:7" ht="15.75" customHeight="1" x14ac:dyDescent="0.25"/>
    <row r="224" spans="1:7"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sheetPr>
  <dimension ref="A1:AD1000"/>
  <sheetViews>
    <sheetView workbookViewId="0">
      <pane ySplit="1" topLeftCell="A114" activePane="bottomLeft" state="frozen"/>
      <selection pane="bottomLeft" activeCell="C140" sqref="C140"/>
    </sheetView>
  </sheetViews>
  <sheetFormatPr baseColWidth="10" defaultColWidth="14.42578125" defaultRowHeight="15" customHeight="1" x14ac:dyDescent="0.25"/>
  <cols>
    <col min="1" max="1" width="18" style="63" customWidth="1"/>
    <col min="2" max="2" width="37.42578125" style="63" customWidth="1"/>
    <col min="3" max="3" width="22.140625" style="63" customWidth="1"/>
    <col min="4" max="4" width="24.7109375" style="63" customWidth="1"/>
    <col min="5" max="5" width="30.5703125" style="63" customWidth="1"/>
    <col min="6" max="6" width="23" style="63" customWidth="1"/>
    <col min="7" max="7" width="21.28515625" style="63" customWidth="1"/>
    <col min="8" max="8" width="29.28515625" style="63" customWidth="1"/>
    <col min="9" max="9" width="34.28515625" style="63" customWidth="1"/>
    <col min="10" max="10" width="22.28515625" style="63" customWidth="1"/>
    <col min="11" max="11" width="25.5703125" style="63" customWidth="1"/>
    <col min="12" max="12" width="20.7109375" style="63" customWidth="1"/>
    <col min="13" max="13" width="20.140625" style="63" customWidth="1"/>
    <col min="14" max="30" width="10.7109375" style="63" customWidth="1"/>
    <col min="31" max="16384" width="14.42578125" style="63"/>
  </cols>
  <sheetData>
    <row r="1" spans="1:30" x14ac:dyDescent="0.25">
      <c r="A1" s="73" t="s">
        <v>0</v>
      </c>
      <c r="B1" s="74" t="s">
        <v>1</v>
      </c>
      <c r="C1" s="74" t="s">
        <v>2</v>
      </c>
      <c r="D1" s="74" t="s">
        <v>3</v>
      </c>
      <c r="E1" s="75" t="s">
        <v>4</v>
      </c>
      <c r="F1" s="74" t="s">
        <v>5</v>
      </c>
      <c r="G1" s="74" t="s">
        <v>6</v>
      </c>
      <c r="H1" s="75" t="s">
        <v>7</v>
      </c>
      <c r="I1" s="74" t="s">
        <v>8</v>
      </c>
      <c r="J1" s="74" t="s">
        <v>9</v>
      </c>
      <c r="K1" s="74" t="s">
        <v>10</v>
      </c>
      <c r="L1" s="74" t="s">
        <v>11</v>
      </c>
      <c r="M1" s="74" t="s">
        <v>12</v>
      </c>
    </row>
    <row r="2" spans="1:30" x14ac:dyDescent="0.25">
      <c r="A2" s="64" t="s">
        <v>1087</v>
      </c>
      <c r="B2" s="65" t="s">
        <v>1088</v>
      </c>
      <c r="C2" s="76">
        <v>45754</v>
      </c>
      <c r="D2" s="65" t="s">
        <v>829</v>
      </c>
      <c r="E2" s="77" t="s">
        <v>1089</v>
      </c>
      <c r="F2" s="79">
        <v>45796</v>
      </c>
      <c r="G2" s="65" t="s">
        <v>17</v>
      </c>
      <c r="H2" s="65" t="s">
        <v>1090</v>
      </c>
      <c r="I2" s="65" t="s">
        <v>19</v>
      </c>
      <c r="J2" s="65" t="s">
        <v>26</v>
      </c>
      <c r="K2" s="66"/>
      <c r="L2" s="65"/>
      <c r="M2" s="67">
        <f>('DATA 02 2025'!C2+'DATA 02 2025'!F2+'DATA 02 2025'!G2)/3</f>
        <v>0.5</v>
      </c>
    </row>
    <row r="3" spans="1:30" x14ac:dyDescent="0.25">
      <c r="A3" s="64" t="s">
        <v>1087</v>
      </c>
      <c r="B3" s="65" t="s">
        <v>1091</v>
      </c>
      <c r="C3" s="76">
        <v>45754</v>
      </c>
      <c r="D3" s="65" t="s">
        <v>829</v>
      </c>
      <c r="E3" s="77" t="s">
        <v>1092</v>
      </c>
      <c r="F3" s="79">
        <v>45791</v>
      </c>
      <c r="G3" s="65"/>
      <c r="H3" s="65" t="s">
        <v>1093</v>
      </c>
      <c r="I3" s="65" t="s">
        <v>32</v>
      </c>
      <c r="J3" s="65" t="s">
        <v>26</v>
      </c>
      <c r="K3" s="66"/>
      <c r="L3" s="65"/>
      <c r="M3" s="67">
        <f>('DATA 02 2025'!C3+'DATA 02 2025'!F3+'DATA 02 2025'!G3)/3</f>
        <v>0</v>
      </c>
    </row>
    <row r="4" spans="1:30" x14ac:dyDescent="0.25">
      <c r="A4" s="64" t="s">
        <v>1087</v>
      </c>
      <c r="B4" s="65" t="s">
        <v>1094</v>
      </c>
      <c r="C4" s="76">
        <v>45756</v>
      </c>
      <c r="D4" s="65" t="s">
        <v>829</v>
      </c>
      <c r="E4" s="77" t="s">
        <v>1095</v>
      </c>
      <c r="F4" s="80"/>
      <c r="G4" s="65"/>
      <c r="H4" s="65"/>
      <c r="I4" s="65"/>
      <c r="J4" s="65"/>
      <c r="K4" s="66"/>
      <c r="L4" s="65"/>
      <c r="M4" s="67">
        <f>('DATA 02 2025'!C4+'DATA 02 2025'!F4+'DATA 02 2025'!G4)/3</f>
        <v>0</v>
      </c>
      <c r="Y4" s="68"/>
      <c r="Z4" s="68"/>
      <c r="AA4" s="68"/>
      <c r="AB4" s="68"/>
      <c r="AC4" s="68"/>
      <c r="AD4" s="68"/>
    </row>
    <row r="5" spans="1:30" x14ac:dyDescent="0.25">
      <c r="A5" s="64" t="s">
        <v>1087</v>
      </c>
      <c r="B5" s="65" t="s">
        <v>1096</v>
      </c>
      <c r="C5" s="76">
        <v>45754</v>
      </c>
      <c r="D5" s="65" t="s">
        <v>829</v>
      </c>
      <c r="E5" s="77" t="s">
        <v>1097</v>
      </c>
      <c r="F5" s="80"/>
      <c r="G5" s="65"/>
      <c r="H5" s="65"/>
      <c r="I5" s="65"/>
      <c r="J5" s="65"/>
      <c r="K5" s="66"/>
      <c r="L5" s="65"/>
      <c r="M5" s="67">
        <f>('DATA 02 2025'!C5+'DATA 02 2025'!F5+'DATA 02 2025'!G5)/3</f>
        <v>0</v>
      </c>
    </row>
    <row r="6" spans="1:30" x14ac:dyDescent="0.25">
      <c r="A6" s="64" t="s">
        <v>1087</v>
      </c>
      <c r="B6" s="65" t="s">
        <v>1098</v>
      </c>
      <c r="C6" s="76">
        <v>45754</v>
      </c>
      <c r="D6" s="65" t="s">
        <v>829</v>
      </c>
      <c r="E6" s="77" t="s">
        <v>1099</v>
      </c>
      <c r="F6" s="79">
        <v>45777</v>
      </c>
      <c r="G6" s="65" t="s">
        <v>17</v>
      </c>
      <c r="H6" s="65" t="s">
        <v>1100</v>
      </c>
      <c r="I6" s="65" t="s">
        <v>19</v>
      </c>
      <c r="J6" s="65" t="s">
        <v>20</v>
      </c>
      <c r="K6" s="66"/>
      <c r="L6" s="65" t="s">
        <v>174</v>
      </c>
      <c r="M6" s="67">
        <f>('DATA 02 2025'!C6+'DATA 02 2025'!F6+'DATA 02 2025'!G6)/3</f>
        <v>0.83333333333333337</v>
      </c>
    </row>
    <row r="7" spans="1:30" x14ac:dyDescent="0.25">
      <c r="A7" s="64" t="s">
        <v>1087</v>
      </c>
      <c r="B7" s="65" t="s">
        <v>1101</v>
      </c>
      <c r="C7" s="76">
        <v>45750</v>
      </c>
      <c r="D7" s="65" t="s">
        <v>829</v>
      </c>
      <c r="E7" s="77" t="s">
        <v>1102</v>
      </c>
      <c r="F7" s="79">
        <v>45762</v>
      </c>
      <c r="G7" s="65" t="s">
        <v>17</v>
      </c>
      <c r="H7" s="65" t="s">
        <v>1103</v>
      </c>
      <c r="I7" s="65" t="s">
        <v>19</v>
      </c>
      <c r="J7" s="65" t="s">
        <v>20</v>
      </c>
      <c r="K7" s="65"/>
      <c r="L7" s="65" t="s">
        <v>174</v>
      </c>
      <c r="M7" s="67">
        <f>('DATA 02 2025'!C7+'DATA 02 2025'!F7+'DATA 02 2025'!G7)/3</f>
        <v>0.83333333333333337</v>
      </c>
    </row>
    <row r="8" spans="1:30" x14ac:dyDescent="0.25">
      <c r="A8" s="64" t="s">
        <v>1087</v>
      </c>
      <c r="B8" s="65" t="s">
        <v>1104</v>
      </c>
      <c r="C8" s="76">
        <v>45749</v>
      </c>
      <c r="D8" s="65" t="s">
        <v>829</v>
      </c>
      <c r="E8" s="77" t="s">
        <v>1105</v>
      </c>
      <c r="F8" s="80"/>
      <c r="G8" s="65"/>
      <c r="H8" s="65"/>
      <c r="I8" s="65"/>
      <c r="J8" s="65"/>
      <c r="K8" s="66"/>
      <c r="L8" s="65"/>
      <c r="M8" s="67">
        <f>('DATA 02 2025'!C8+'DATA 02 2025'!F8+'DATA 02 2025'!G8)/3</f>
        <v>0</v>
      </c>
    </row>
    <row r="9" spans="1:30" x14ac:dyDescent="0.25">
      <c r="A9" s="64" t="s">
        <v>1087</v>
      </c>
      <c r="B9" s="65" t="s">
        <v>1106</v>
      </c>
      <c r="C9" s="76">
        <v>45755</v>
      </c>
      <c r="D9" s="65" t="s">
        <v>829</v>
      </c>
      <c r="E9" s="77" t="s">
        <v>1107</v>
      </c>
      <c r="F9" s="79">
        <v>45769</v>
      </c>
      <c r="G9" s="65" t="s">
        <v>17</v>
      </c>
      <c r="H9" s="65" t="s">
        <v>1108</v>
      </c>
      <c r="I9" s="65" t="s">
        <v>19</v>
      </c>
      <c r="J9" s="65" t="s">
        <v>20</v>
      </c>
      <c r="K9" s="66"/>
      <c r="L9" s="65"/>
      <c r="M9" s="67">
        <f>('DATA 02 2025'!C9+'DATA 02 2025'!F9+'DATA 02 2025'!G9)/3</f>
        <v>0.66666666666666663</v>
      </c>
    </row>
    <row r="10" spans="1:30" x14ac:dyDescent="0.25">
      <c r="A10" s="64" t="s">
        <v>1087</v>
      </c>
      <c r="B10" s="65" t="s">
        <v>1109</v>
      </c>
      <c r="C10" s="76">
        <v>45754</v>
      </c>
      <c r="D10" s="65" t="s">
        <v>829</v>
      </c>
      <c r="E10" s="77" t="s">
        <v>1110</v>
      </c>
      <c r="F10" s="79">
        <v>45783</v>
      </c>
      <c r="G10" s="65" t="s">
        <v>17</v>
      </c>
      <c r="H10" s="65" t="s">
        <v>1111</v>
      </c>
      <c r="I10" s="65" t="s">
        <v>19</v>
      </c>
      <c r="J10" s="65" t="s">
        <v>20</v>
      </c>
      <c r="K10" s="66"/>
      <c r="L10" s="65"/>
      <c r="M10" s="67">
        <f>('DATA 02 2025'!C10+'DATA 02 2025'!F10+'DATA 02 2025'!G10)/3</f>
        <v>0.66666666666666663</v>
      </c>
    </row>
    <row r="11" spans="1:30" x14ac:dyDescent="0.25">
      <c r="A11" s="64" t="s">
        <v>1087</v>
      </c>
      <c r="B11" s="65" t="s">
        <v>1112</v>
      </c>
      <c r="C11" s="76">
        <v>45749</v>
      </c>
      <c r="D11" s="65" t="s">
        <v>829</v>
      </c>
      <c r="E11" s="77" t="s">
        <v>1113</v>
      </c>
      <c r="F11" s="79"/>
      <c r="G11" s="65"/>
      <c r="H11" s="65"/>
      <c r="I11" s="65"/>
      <c r="J11" s="65"/>
      <c r="K11" s="65"/>
      <c r="L11" s="65"/>
      <c r="M11" s="67">
        <f>('DATA 02 2025'!C11+'DATA 02 2025'!F11+'DATA 02 2025'!G11)/3</f>
        <v>0</v>
      </c>
    </row>
    <row r="12" spans="1:30" x14ac:dyDescent="0.25">
      <c r="A12" s="64" t="s">
        <v>1087</v>
      </c>
      <c r="B12" s="65" t="s">
        <v>1114</v>
      </c>
      <c r="C12" s="76">
        <v>45754</v>
      </c>
      <c r="D12" s="65" t="s">
        <v>829</v>
      </c>
      <c r="E12" s="77" t="s">
        <v>1115</v>
      </c>
      <c r="F12" s="80" t="s">
        <v>1794</v>
      </c>
      <c r="G12" s="65" t="s">
        <v>17</v>
      </c>
      <c r="H12" s="65" t="s">
        <v>958</v>
      </c>
      <c r="I12" s="65" t="s">
        <v>19</v>
      </c>
      <c r="J12" s="65" t="s">
        <v>20</v>
      </c>
      <c r="K12" s="66"/>
      <c r="L12" s="69" t="s">
        <v>21</v>
      </c>
      <c r="M12" s="67">
        <f>('DATA 02 2025'!C12+'DATA 02 2025'!F12+'DATA 02 2025'!G12)/3</f>
        <v>1</v>
      </c>
    </row>
    <row r="13" spans="1:30" x14ac:dyDescent="0.25">
      <c r="A13" s="64" t="s">
        <v>1087</v>
      </c>
      <c r="B13" s="65" t="s">
        <v>1116</v>
      </c>
      <c r="C13" s="76">
        <v>45750</v>
      </c>
      <c r="D13" s="65" t="s">
        <v>829</v>
      </c>
      <c r="E13" s="77" t="s">
        <v>1117</v>
      </c>
      <c r="F13" s="79">
        <v>45769</v>
      </c>
      <c r="G13" s="65" t="s">
        <v>17</v>
      </c>
      <c r="H13" s="65" t="s">
        <v>958</v>
      </c>
      <c r="I13" s="65" t="s">
        <v>19</v>
      </c>
      <c r="J13" s="65" t="s">
        <v>20</v>
      </c>
      <c r="K13" s="66"/>
      <c r="L13" s="65"/>
      <c r="M13" s="67">
        <f>('DATA 02 2025'!C14+'DATA 02 2025'!F14+'DATA 02 2025'!G14)/3</f>
        <v>0.66666666666666663</v>
      </c>
    </row>
    <row r="14" spans="1:30" x14ac:dyDescent="0.25">
      <c r="A14" s="64" t="s">
        <v>1087</v>
      </c>
      <c r="B14" s="65" t="s">
        <v>1118</v>
      </c>
      <c r="C14" s="76">
        <v>45785</v>
      </c>
      <c r="D14" s="65" t="s">
        <v>35</v>
      </c>
      <c r="E14" s="77" t="s">
        <v>1119</v>
      </c>
      <c r="F14" s="80"/>
      <c r="G14" s="65"/>
      <c r="H14" s="65"/>
      <c r="I14" s="65"/>
      <c r="J14" s="65"/>
      <c r="K14" s="66"/>
      <c r="L14" s="65"/>
      <c r="M14" s="67">
        <f>('DATA 02 2025'!C15+'DATA 02 2025'!F15+'DATA 02 2025'!G15)/3</f>
        <v>0</v>
      </c>
    </row>
    <row r="15" spans="1:30" x14ac:dyDescent="0.25">
      <c r="A15" s="64" t="s">
        <v>1087</v>
      </c>
      <c r="B15" s="65" t="s">
        <v>1120</v>
      </c>
      <c r="C15" s="76">
        <v>45750</v>
      </c>
      <c r="D15" s="65" t="s">
        <v>829</v>
      </c>
      <c r="E15" s="77" t="s">
        <v>1121</v>
      </c>
      <c r="F15" s="79"/>
      <c r="G15" s="65"/>
      <c r="H15" s="65"/>
      <c r="I15" s="65"/>
      <c r="J15" s="65"/>
      <c r="K15" s="65"/>
      <c r="L15" s="65"/>
      <c r="M15" s="67">
        <f>('DATA 02 2025'!C16+'DATA 02 2025'!F16+'DATA 02 2025'!G16)/3</f>
        <v>0</v>
      </c>
    </row>
    <row r="16" spans="1:30" x14ac:dyDescent="0.25">
      <c r="A16" s="64" t="s">
        <v>1087</v>
      </c>
      <c r="B16" s="65" t="s">
        <v>1122</v>
      </c>
      <c r="C16" s="76">
        <v>45785</v>
      </c>
      <c r="D16" s="65" t="s">
        <v>35</v>
      </c>
      <c r="E16" s="77" t="s">
        <v>1123</v>
      </c>
      <c r="F16" s="79"/>
      <c r="G16" s="65"/>
      <c r="H16" s="65"/>
      <c r="I16" s="65"/>
      <c r="J16" s="65"/>
      <c r="K16" s="65"/>
      <c r="L16" s="65"/>
      <c r="M16" s="67">
        <f>('DATA 02 2025'!C17+'DATA 02 2025'!F17+'DATA 02 2025'!G17)/3</f>
        <v>0</v>
      </c>
    </row>
    <row r="17" spans="1:30" x14ac:dyDescent="0.25">
      <c r="A17" s="64" t="s">
        <v>1087</v>
      </c>
      <c r="B17" s="65" t="s">
        <v>1124</v>
      </c>
      <c r="C17" s="76">
        <v>45790</v>
      </c>
      <c r="D17" s="65" t="s">
        <v>829</v>
      </c>
      <c r="E17" s="77" t="s">
        <v>1125</v>
      </c>
      <c r="F17" s="80"/>
      <c r="G17" s="65"/>
      <c r="H17" s="65"/>
      <c r="I17" s="65"/>
      <c r="J17" s="65"/>
      <c r="K17" s="66"/>
      <c r="L17" s="65"/>
      <c r="M17" s="67">
        <f>('DATA 02 2025'!C18+'DATA 02 2025'!F18+'DATA 02 2025'!G18)/3</f>
        <v>0</v>
      </c>
    </row>
    <row r="18" spans="1:30" x14ac:dyDescent="0.25">
      <c r="A18" s="64" t="s">
        <v>1087</v>
      </c>
      <c r="B18" s="65" t="s">
        <v>1126</v>
      </c>
      <c r="C18" s="76">
        <v>45785</v>
      </c>
      <c r="D18" s="65" t="s">
        <v>829</v>
      </c>
      <c r="E18" s="77" t="s">
        <v>1127</v>
      </c>
      <c r="F18" s="79">
        <v>45804</v>
      </c>
      <c r="G18" s="65" t="s">
        <v>17</v>
      </c>
      <c r="H18" s="65" t="s">
        <v>1128</v>
      </c>
      <c r="I18" s="65" t="s">
        <v>19</v>
      </c>
      <c r="J18" s="65" t="s">
        <v>20</v>
      </c>
      <c r="K18" s="66"/>
      <c r="L18" s="65" t="s">
        <v>174</v>
      </c>
      <c r="M18" s="67">
        <f>('DATA 02 2025'!C19+'DATA 02 2025'!F19+'DATA 02 2025'!G19)/3</f>
        <v>0.83333333333333337</v>
      </c>
    </row>
    <row r="19" spans="1:30" x14ac:dyDescent="0.25">
      <c r="A19" s="64" t="s">
        <v>1087</v>
      </c>
      <c r="B19" s="65" t="s">
        <v>1129</v>
      </c>
      <c r="C19" s="76">
        <v>45785</v>
      </c>
      <c r="D19" s="65" t="s">
        <v>35</v>
      </c>
      <c r="E19" s="77" t="s">
        <v>1130</v>
      </c>
      <c r="F19" s="80"/>
      <c r="G19" s="65"/>
      <c r="H19" s="65"/>
      <c r="I19" s="65"/>
      <c r="J19" s="65"/>
      <c r="K19" s="66"/>
      <c r="L19" s="65"/>
      <c r="M19" s="67">
        <f>('DATA 02 2025'!C20+'DATA 02 2025'!F20+'DATA 02 2025'!G20)/3</f>
        <v>0</v>
      </c>
    </row>
    <row r="20" spans="1:30" x14ac:dyDescent="0.25">
      <c r="A20" s="64" t="s">
        <v>1087</v>
      </c>
      <c r="B20" s="65" t="s">
        <v>1131</v>
      </c>
      <c r="C20" s="76">
        <v>45785</v>
      </c>
      <c r="D20" s="65" t="s">
        <v>35</v>
      </c>
      <c r="E20" s="77" t="s">
        <v>1132</v>
      </c>
      <c r="F20" s="80"/>
      <c r="G20" s="65"/>
      <c r="H20" s="65"/>
      <c r="I20" s="65"/>
      <c r="J20" s="65"/>
      <c r="K20" s="66"/>
      <c r="L20" s="65"/>
      <c r="M20" s="67">
        <f>('DATA 02 2025'!C21+'DATA 02 2025'!F21+'DATA 02 2025'!G21)/3</f>
        <v>0</v>
      </c>
    </row>
    <row r="21" spans="1:30" ht="15.75" customHeight="1" x14ac:dyDescent="0.25">
      <c r="A21" s="64" t="s">
        <v>1087</v>
      </c>
      <c r="B21" s="65" t="s">
        <v>1133</v>
      </c>
      <c r="C21" s="76">
        <v>45785</v>
      </c>
      <c r="D21" s="65" t="s">
        <v>35</v>
      </c>
      <c r="E21" s="77" t="s">
        <v>1134</v>
      </c>
      <c r="F21" s="80" t="s">
        <v>1795</v>
      </c>
      <c r="G21" s="65" t="s">
        <v>17</v>
      </c>
      <c r="H21" s="65" t="s">
        <v>1135</v>
      </c>
      <c r="I21" s="65" t="s">
        <v>19</v>
      </c>
      <c r="J21" s="65" t="s">
        <v>20</v>
      </c>
      <c r="K21" s="66"/>
      <c r="L21" s="69" t="s">
        <v>174</v>
      </c>
      <c r="M21" s="67">
        <f>('DATA 02 2025'!C22+'DATA 02 2025'!F22+'DATA 02 2025'!G22)/3</f>
        <v>0.83333333333333337</v>
      </c>
    </row>
    <row r="22" spans="1:30" ht="15.75" customHeight="1" x14ac:dyDescent="0.25">
      <c r="A22" s="64" t="s">
        <v>1087</v>
      </c>
      <c r="B22" s="65" t="s">
        <v>1136</v>
      </c>
      <c r="C22" s="76">
        <v>45785</v>
      </c>
      <c r="D22" s="65" t="s">
        <v>35</v>
      </c>
      <c r="E22" s="77" t="s">
        <v>1137</v>
      </c>
      <c r="F22" s="79">
        <v>45807</v>
      </c>
      <c r="G22" s="65" t="s">
        <v>17</v>
      </c>
      <c r="H22" s="65" t="s">
        <v>1135</v>
      </c>
      <c r="I22" s="65" t="s">
        <v>19</v>
      </c>
      <c r="J22" s="65" t="s">
        <v>26</v>
      </c>
      <c r="K22" s="66"/>
      <c r="L22" s="65"/>
      <c r="M22" s="67">
        <f>('DATA 02 2025'!C23+'DATA 02 2025'!F23+'DATA 02 2025'!G23)/3</f>
        <v>0.5</v>
      </c>
    </row>
    <row r="23" spans="1:30" ht="15.75" customHeight="1" x14ac:dyDescent="0.25">
      <c r="A23" s="64" t="s">
        <v>1087</v>
      </c>
      <c r="B23" s="65" t="s">
        <v>1138</v>
      </c>
      <c r="C23" s="76">
        <v>45750</v>
      </c>
      <c r="D23" s="65" t="s">
        <v>829</v>
      </c>
      <c r="E23" s="77" t="s">
        <v>1139</v>
      </c>
      <c r="F23" s="80"/>
      <c r="G23" s="65"/>
      <c r="H23" s="65"/>
      <c r="I23" s="65"/>
      <c r="J23" s="65"/>
      <c r="K23" s="66"/>
      <c r="L23" s="65"/>
      <c r="M23" s="67">
        <f>('DATA 02 2025'!C24+'DATA 02 2025'!F24+'DATA 02 2025'!G24)/3</f>
        <v>0</v>
      </c>
    </row>
    <row r="24" spans="1:30" ht="15.75" customHeight="1" x14ac:dyDescent="0.25">
      <c r="A24" s="64" t="s">
        <v>1087</v>
      </c>
      <c r="B24" s="65" t="s">
        <v>1140</v>
      </c>
      <c r="C24" s="76">
        <v>45785</v>
      </c>
      <c r="D24" s="65" t="s">
        <v>35</v>
      </c>
      <c r="E24" s="77" t="s">
        <v>1141</v>
      </c>
      <c r="F24" s="79"/>
      <c r="G24" s="65"/>
      <c r="H24" s="65"/>
      <c r="I24" s="65"/>
      <c r="J24" s="65"/>
      <c r="K24" s="66"/>
      <c r="L24" s="65"/>
      <c r="M24" s="67">
        <f>('DATA 02 2025'!C25+'DATA 02 2025'!F25+'DATA 02 2025'!G25)/3</f>
        <v>0</v>
      </c>
    </row>
    <row r="25" spans="1:30" ht="15.75" customHeight="1" x14ac:dyDescent="0.25">
      <c r="A25" s="64" t="s">
        <v>1087</v>
      </c>
      <c r="B25" s="65" t="s">
        <v>1142</v>
      </c>
      <c r="C25" s="76">
        <v>45785</v>
      </c>
      <c r="D25" s="65" t="s">
        <v>35</v>
      </c>
      <c r="E25" s="77" t="s">
        <v>1143</v>
      </c>
      <c r="F25" s="80"/>
      <c r="G25" s="65"/>
      <c r="H25" s="65"/>
      <c r="I25" s="65"/>
      <c r="J25" s="65"/>
      <c r="K25" s="66"/>
      <c r="L25" s="65"/>
      <c r="M25" s="67">
        <f>('DATA 02 2025'!C26+'DATA 02 2025'!F26+'DATA 02 2025'!G26)/3</f>
        <v>0</v>
      </c>
    </row>
    <row r="26" spans="1:30" ht="15.75" customHeight="1" x14ac:dyDescent="0.25">
      <c r="A26" s="64" t="s">
        <v>1087</v>
      </c>
      <c r="B26" s="65" t="s">
        <v>1144</v>
      </c>
      <c r="C26" s="76">
        <v>45785</v>
      </c>
      <c r="D26" s="65" t="s">
        <v>35</v>
      </c>
      <c r="E26" s="77" t="s">
        <v>1145</v>
      </c>
      <c r="F26" s="80"/>
      <c r="G26" s="65"/>
      <c r="H26" s="65"/>
      <c r="I26" s="65"/>
      <c r="J26" s="65"/>
      <c r="K26" s="66"/>
      <c r="L26" s="65"/>
      <c r="M26" s="67">
        <f>('DATA 02 2025'!C27+'DATA 02 2025'!F27+'DATA 02 2025'!G27)/3</f>
        <v>0</v>
      </c>
    </row>
    <row r="27" spans="1:30" ht="15.75" customHeight="1" x14ac:dyDescent="0.25">
      <c r="A27" s="64" t="s">
        <v>1087</v>
      </c>
      <c r="B27" s="65" t="s">
        <v>1146</v>
      </c>
      <c r="C27" s="76">
        <v>45750</v>
      </c>
      <c r="D27" s="65" t="s">
        <v>829</v>
      </c>
      <c r="E27" s="77" t="s">
        <v>1147</v>
      </c>
      <c r="F27" s="79">
        <v>45768</v>
      </c>
      <c r="G27" s="65" t="s">
        <v>17</v>
      </c>
      <c r="H27" s="65" t="s">
        <v>958</v>
      </c>
      <c r="I27" s="65" t="s">
        <v>19</v>
      </c>
      <c r="J27" s="65" t="s">
        <v>20</v>
      </c>
      <c r="K27" s="66"/>
      <c r="L27" s="65"/>
      <c r="M27" s="67">
        <f>('DATA 02 2025'!C28+'DATA 02 2025'!F28+'DATA 02 2025'!G28)/3</f>
        <v>0.66666666666666663</v>
      </c>
    </row>
    <row r="28" spans="1:30" ht="15.75" customHeight="1" x14ac:dyDescent="0.25">
      <c r="A28" s="64" t="s">
        <v>1087</v>
      </c>
      <c r="B28" s="65" t="s">
        <v>1148</v>
      </c>
      <c r="C28" s="76">
        <v>45785</v>
      </c>
      <c r="D28" s="65" t="s">
        <v>35</v>
      </c>
      <c r="E28" s="77" t="s">
        <v>1149</v>
      </c>
      <c r="F28" s="79"/>
      <c r="G28" s="65"/>
      <c r="H28" s="65"/>
      <c r="I28" s="65"/>
      <c r="J28" s="65"/>
      <c r="K28" s="66"/>
      <c r="L28" s="65"/>
      <c r="M28" s="67">
        <f>('DATA 02 2025'!C29+'DATA 02 2025'!F29+'DATA 02 2025'!G29)/3</f>
        <v>0</v>
      </c>
    </row>
    <row r="29" spans="1:30" ht="15.75" customHeight="1" x14ac:dyDescent="0.25">
      <c r="A29" s="64" t="s">
        <v>1087</v>
      </c>
      <c r="B29" s="65" t="s">
        <v>1150</v>
      </c>
      <c r="C29" s="76">
        <v>45785</v>
      </c>
      <c r="D29" s="65" t="s">
        <v>35</v>
      </c>
      <c r="E29" s="77" t="s">
        <v>1151</v>
      </c>
      <c r="F29" s="79"/>
      <c r="G29" s="65"/>
      <c r="H29" s="65"/>
      <c r="I29" s="65"/>
      <c r="J29" s="65"/>
      <c r="K29" s="66"/>
      <c r="L29" s="65"/>
      <c r="M29" s="67">
        <f>('DATA 02 2025'!C30+'DATA 02 2025'!F30+'DATA 02 2025'!G30)/3</f>
        <v>0</v>
      </c>
      <c r="Y29" s="68"/>
      <c r="Z29" s="68"/>
      <c r="AA29" s="68"/>
      <c r="AB29" s="68"/>
      <c r="AC29" s="68"/>
      <c r="AD29" s="68"/>
    </row>
    <row r="30" spans="1:30" ht="15.75" customHeight="1" x14ac:dyDescent="0.25">
      <c r="A30" s="64" t="s">
        <v>1087</v>
      </c>
      <c r="B30" s="65" t="s">
        <v>1152</v>
      </c>
      <c r="C30" s="76">
        <v>45750</v>
      </c>
      <c r="D30" s="65" t="s">
        <v>829</v>
      </c>
      <c r="E30" s="77" t="s">
        <v>1153</v>
      </c>
      <c r="F30" s="79">
        <v>45791</v>
      </c>
      <c r="G30" s="65" t="s">
        <v>17</v>
      </c>
      <c r="H30" s="65" t="s">
        <v>1154</v>
      </c>
      <c r="I30" s="65" t="s">
        <v>19</v>
      </c>
      <c r="J30" s="65" t="s">
        <v>26</v>
      </c>
      <c r="K30" s="65"/>
      <c r="L30" s="65"/>
      <c r="M30" s="67">
        <f>('DATA 02 2025'!C31+'DATA 02 2025'!F31+'DATA 02 2025'!G31)/3</f>
        <v>0.5</v>
      </c>
    </row>
    <row r="31" spans="1:30" ht="15.75" customHeight="1" x14ac:dyDescent="0.25">
      <c r="A31" s="64" t="s">
        <v>1087</v>
      </c>
      <c r="B31" s="65" t="s">
        <v>1155</v>
      </c>
      <c r="C31" s="76">
        <v>45785</v>
      </c>
      <c r="D31" s="65" t="s">
        <v>35</v>
      </c>
      <c r="E31" s="77" t="s">
        <v>1156</v>
      </c>
      <c r="F31" s="80"/>
      <c r="G31" s="65"/>
      <c r="H31" s="65"/>
      <c r="I31" s="65"/>
      <c r="J31" s="65"/>
      <c r="K31" s="66"/>
      <c r="L31" s="65"/>
      <c r="M31" s="67">
        <f>('DATA 02 2025'!C32+'DATA 02 2025'!F32+'DATA 02 2025'!G32)/3</f>
        <v>0</v>
      </c>
    </row>
    <row r="32" spans="1:30" ht="15.75" customHeight="1" x14ac:dyDescent="0.25">
      <c r="A32" s="64" t="s">
        <v>1087</v>
      </c>
      <c r="B32" s="65" t="s">
        <v>1157</v>
      </c>
      <c r="C32" s="76">
        <v>45750</v>
      </c>
      <c r="D32" s="65" t="s">
        <v>829</v>
      </c>
      <c r="E32" s="77" t="s">
        <v>1158</v>
      </c>
      <c r="F32" s="79"/>
      <c r="G32" s="65"/>
      <c r="H32" s="65"/>
      <c r="I32" s="65"/>
      <c r="J32" s="65"/>
      <c r="K32" s="66"/>
      <c r="L32" s="65"/>
      <c r="M32" s="67">
        <f>('DATA 02 2025'!C33+'DATA 02 2025'!F33+'DATA 02 2025'!G33)/3</f>
        <v>0</v>
      </c>
    </row>
    <row r="33" spans="1:13" ht="15.75" customHeight="1" x14ac:dyDescent="0.25">
      <c r="A33" s="64" t="s">
        <v>1087</v>
      </c>
      <c r="B33" s="65" t="s">
        <v>1159</v>
      </c>
      <c r="C33" s="76">
        <v>45751</v>
      </c>
      <c r="D33" s="65" t="s">
        <v>829</v>
      </c>
      <c r="E33" s="77" t="s">
        <v>1160</v>
      </c>
      <c r="F33" s="81"/>
      <c r="G33" s="78"/>
      <c r="H33" s="78"/>
      <c r="I33" s="78"/>
      <c r="J33" s="78"/>
      <c r="K33" s="66"/>
      <c r="L33" s="78"/>
      <c r="M33" s="67">
        <f>('DATA 02 2025'!C34+'DATA 02 2025'!F34+'DATA 02 2025'!G34)/3</f>
        <v>0</v>
      </c>
    </row>
    <row r="34" spans="1:13" ht="15.75" customHeight="1" x14ac:dyDescent="0.25">
      <c r="A34" s="64" t="s">
        <v>1087</v>
      </c>
      <c r="B34" s="65" t="s">
        <v>1161</v>
      </c>
      <c r="C34" s="76"/>
      <c r="D34" s="65" t="s">
        <v>829</v>
      </c>
      <c r="E34" s="77" t="s">
        <v>1162</v>
      </c>
      <c r="F34" s="81"/>
      <c r="G34" s="78"/>
      <c r="H34" s="78"/>
      <c r="I34" s="78"/>
      <c r="J34" s="78"/>
      <c r="K34" s="66"/>
      <c r="L34" s="78"/>
      <c r="M34" s="67">
        <f>('DATA 02 2025'!C35+'DATA 02 2025'!F35+'DATA 02 2025'!G35)/3</f>
        <v>0</v>
      </c>
    </row>
    <row r="35" spans="1:13" ht="15.75" customHeight="1" x14ac:dyDescent="0.25">
      <c r="A35" s="64" t="s">
        <v>1087</v>
      </c>
      <c r="B35" s="65" t="s">
        <v>1163</v>
      </c>
      <c r="C35" s="76">
        <v>45785</v>
      </c>
      <c r="D35" s="65" t="s">
        <v>35</v>
      </c>
      <c r="E35" s="77" t="s">
        <v>1164</v>
      </c>
      <c r="F35" s="80"/>
      <c r="G35" s="65"/>
      <c r="H35" s="65"/>
      <c r="I35" s="65"/>
      <c r="J35" s="65"/>
      <c r="K35" s="66"/>
      <c r="L35" s="65"/>
      <c r="M35" s="67">
        <f>('DATA 02 2025'!C36+'DATA 02 2025'!F36+'DATA 02 2025'!G36)/3</f>
        <v>0</v>
      </c>
    </row>
    <row r="36" spans="1:13" ht="15.75" customHeight="1" x14ac:dyDescent="0.25">
      <c r="A36" s="64" t="s">
        <v>1087</v>
      </c>
      <c r="B36" s="65" t="s">
        <v>1165</v>
      </c>
      <c r="C36" s="76">
        <v>45785</v>
      </c>
      <c r="D36" s="65" t="s">
        <v>35</v>
      </c>
      <c r="E36" s="77" t="s">
        <v>1166</v>
      </c>
      <c r="F36" s="79">
        <v>45804</v>
      </c>
      <c r="G36" s="65" t="s">
        <v>30</v>
      </c>
      <c r="H36" s="65" t="s">
        <v>1167</v>
      </c>
      <c r="I36" s="65" t="s">
        <v>32</v>
      </c>
      <c r="J36" s="65" t="s">
        <v>20</v>
      </c>
      <c r="K36" s="66"/>
      <c r="L36" s="65" t="s">
        <v>33</v>
      </c>
      <c r="M36" s="67">
        <f>('DATA 02 2025'!C37+'DATA 02 2025'!F37+'DATA 02 2025'!G37)/3</f>
        <v>0.41666666666666669</v>
      </c>
    </row>
    <row r="37" spans="1:13" ht="15.75" customHeight="1" x14ac:dyDescent="0.25">
      <c r="A37" s="64" t="s">
        <v>1087</v>
      </c>
      <c r="B37" s="65" t="s">
        <v>1168</v>
      </c>
      <c r="C37" s="76">
        <v>45785</v>
      </c>
      <c r="D37" s="65" t="s">
        <v>35</v>
      </c>
      <c r="E37" s="77" t="s">
        <v>1169</v>
      </c>
      <c r="F37" s="80"/>
      <c r="G37" s="65"/>
      <c r="H37" s="65"/>
      <c r="I37" s="65"/>
      <c r="J37" s="65"/>
      <c r="K37" s="66"/>
      <c r="L37" s="65"/>
      <c r="M37" s="67">
        <f>('DATA 02 2025'!C38+'DATA 02 2025'!F38+'DATA 02 2025'!G38)/3</f>
        <v>0</v>
      </c>
    </row>
    <row r="38" spans="1:13" ht="15.75" customHeight="1" x14ac:dyDescent="0.25">
      <c r="A38" s="64" t="s">
        <v>1087</v>
      </c>
      <c r="B38" s="65" t="s">
        <v>1170</v>
      </c>
      <c r="C38" s="76">
        <v>45750</v>
      </c>
      <c r="D38" s="65" t="s">
        <v>829</v>
      </c>
      <c r="E38" s="77" t="s">
        <v>1171</v>
      </c>
      <c r="F38" s="79"/>
      <c r="G38" s="65"/>
      <c r="H38" s="65"/>
      <c r="I38" s="65"/>
      <c r="J38" s="65"/>
      <c r="K38" s="65"/>
      <c r="L38" s="65"/>
      <c r="M38" s="67">
        <f>('DATA 02 2025'!C39+'DATA 02 2025'!F39+'DATA 02 2025'!G39)/3</f>
        <v>0</v>
      </c>
    </row>
    <row r="39" spans="1:13" ht="15.75" customHeight="1" x14ac:dyDescent="0.25">
      <c r="A39" s="64" t="s">
        <v>1087</v>
      </c>
      <c r="B39" s="65" t="s">
        <v>1172</v>
      </c>
      <c r="C39" s="76">
        <v>45756</v>
      </c>
      <c r="D39" s="65" t="s">
        <v>829</v>
      </c>
      <c r="E39" s="77" t="s">
        <v>1173</v>
      </c>
      <c r="F39" s="80"/>
      <c r="G39" s="65"/>
      <c r="H39" s="65"/>
      <c r="I39" s="65"/>
      <c r="J39" s="65"/>
      <c r="K39" s="66"/>
      <c r="L39" s="65"/>
      <c r="M39" s="67">
        <f>('DATA 02 2025'!C40+'DATA 02 2025'!F40+'DATA 02 2025'!G40)/3</f>
        <v>0</v>
      </c>
    </row>
    <row r="40" spans="1:13" ht="15.75" customHeight="1" x14ac:dyDescent="0.25">
      <c r="A40" s="64" t="s">
        <v>1087</v>
      </c>
      <c r="B40" s="65" t="s">
        <v>1174</v>
      </c>
      <c r="C40" s="76">
        <v>45750</v>
      </c>
      <c r="D40" s="65" t="s">
        <v>829</v>
      </c>
      <c r="E40" s="77" t="s">
        <v>1175</v>
      </c>
      <c r="F40" s="80"/>
      <c r="G40" s="65"/>
      <c r="H40" s="65"/>
      <c r="I40" s="65"/>
      <c r="J40" s="65"/>
      <c r="K40" s="66"/>
      <c r="L40" s="65"/>
      <c r="M40" s="67">
        <f>('DATA 02 2025'!C41+'DATA 02 2025'!F41+'DATA 02 2025'!G41)/3</f>
        <v>0</v>
      </c>
    </row>
    <row r="41" spans="1:13" ht="15.75" customHeight="1" x14ac:dyDescent="0.25">
      <c r="A41" s="64" t="s">
        <v>1087</v>
      </c>
      <c r="B41" s="65" t="s">
        <v>1176</v>
      </c>
      <c r="C41" s="76">
        <v>45785</v>
      </c>
      <c r="D41" s="65" t="s">
        <v>35</v>
      </c>
      <c r="E41" s="77" t="s">
        <v>1177</v>
      </c>
      <c r="F41" s="79">
        <v>45791</v>
      </c>
      <c r="G41" s="65" t="s">
        <v>17</v>
      </c>
      <c r="H41" s="65" t="s">
        <v>1135</v>
      </c>
      <c r="I41" s="65" t="s">
        <v>19</v>
      </c>
      <c r="J41" s="65" t="s">
        <v>20</v>
      </c>
      <c r="K41" s="66"/>
      <c r="L41" s="65"/>
      <c r="M41" s="67">
        <f>('DATA 02 2025'!C42+'DATA 02 2025'!F42+'DATA 02 2025'!G42)/3</f>
        <v>0.66666666666666663</v>
      </c>
    </row>
    <row r="42" spans="1:13" ht="15.75" customHeight="1" x14ac:dyDescent="0.25">
      <c r="A42" s="64" t="s">
        <v>1087</v>
      </c>
      <c r="B42" s="65" t="s">
        <v>1178</v>
      </c>
      <c r="C42" s="76">
        <v>45750</v>
      </c>
      <c r="D42" s="65" t="s">
        <v>829</v>
      </c>
      <c r="E42" s="77" t="s">
        <v>1179</v>
      </c>
      <c r="F42" s="80"/>
      <c r="G42" s="65"/>
      <c r="H42" s="65"/>
      <c r="I42" s="65"/>
      <c r="J42" s="65"/>
      <c r="K42" s="66"/>
      <c r="L42" s="65"/>
      <c r="M42" s="67">
        <f>('DATA 02 2025'!C43+'DATA 02 2025'!F43+'DATA 02 2025'!G43)/3</f>
        <v>0</v>
      </c>
    </row>
    <row r="43" spans="1:13" ht="15.75" customHeight="1" x14ac:dyDescent="0.25">
      <c r="A43" s="64" t="s">
        <v>1087</v>
      </c>
      <c r="B43" s="65" t="s">
        <v>1180</v>
      </c>
      <c r="C43" s="76">
        <v>45785</v>
      </c>
      <c r="D43" s="65" t="s">
        <v>35</v>
      </c>
      <c r="E43" s="77" t="s">
        <v>1181</v>
      </c>
      <c r="F43" s="79"/>
      <c r="G43" s="65"/>
      <c r="H43" s="65"/>
      <c r="I43" s="65"/>
      <c r="J43" s="65"/>
      <c r="K43" s="65"/>
      <c r="L43" s="65"/>
      <c r="M43" s="67">
        <f>('DATA 02 2025'!C44+'DATA 02 2025'!F44+'DATA 02 2025'!G44)/3</f>
        <v>0</v>
      </c>
    </row>
    <row r="44" spans="1:13" ht="15.75" customHeight="1" x14ac:dyDescent="0.25">
      <c r="A44" s="64" t="s">
        <v>1087</v>
      </c>
      <c r="B44" s="65" t="s">
        <v>1182</v>
      </c>
      <c r="C44" s="76">
        <v>45785</v>
      </c>
      <c r="D44" s="65" t="s">
        <v>35</v>
      </c>
      <c r="E44" s="77" t="s">
        <v>1183</v>
      </c>
      <c r="F44" s="80"/>
      <c r="G44" s="65"/>
      <c r="H44" s="65"/>
      <c r="I44" s="65"/>
      <c r="J44" s="65"/>
      <c r="K44" s="66"/>
      <c r="L44" s="65"/>
      <c r="M44" s="67">
        <f>('DATA 02 2025'!C45+'DATA 02 2025'!F45+'DATA 02 2025'!G45)/3</f>
        <v>0</v>
      </c>
    </row>
    <row r="45" spans="1:13" ht="15.75" customHeight="1" x14ac:dyDescent="0.25">
      <c r="A45" s="64" t="s">
        <v>1087</v>
      </c>
      <c r="B45" s="65" t="s">
        <v>1184</v>
      </c>
      <c r="C45" s="76">
        <v>45790</v>
      </c>
      <c r="D45" s="65" t="s">
        <v>829</v>
      </c>
      <c r="E45" s="77" t="s">
        <v>1185</v>
      </c>
      <c r="F45" s="80"/>
      <c r="G45" s="65"/>
      <c r="H45" s="65"/>
      <c r="I45" s="65"/>
      <c r="J45" s="65"/>
      <c r="K45" s="66"/>
      <c r="L45" s="65"/>
      <c r="M45" s="67">
        <f>('DATA 02 2025'!C46+'DATA 02 2025'!F46+'DATA 02 2025'!G46)/3</f>
        <v>0</v>
      </c>
    </row>
    <row r="46" spans="1:13" ht="15.75" customHeight="1" x14ac:dyDescent="0.25">
      <c r="A46" s="64" t="s">
        <v>1087</v>
      </c>
      <c r="B46" s="65" t="s">
        <v>1186</v>
      </c>
      <c r="C46" s="76">
        <v>45785</v>
      </c>
      <c r="D46" s="65" t="s">
        <v>35</v>
      </c>
      <c r="E46" s="77" t="s">
        <v>1187</v>
      </c>
      <c r="F46" s="80"/>
      <c r="G46" s="65"/>
      <c r="H46" s="65"/>
      <c r="I46" s="65"/>
      <c r="J46" s="65"/>
      <c r="K46" s="66"/>
      <c r="L46" s="65"/>
      <c r="M46" s="67">
        <f>('DATA 02 2025'!C47+'DATA 02 2025'!F47+'DATA 02 2025'!G47)/3</f>
        <v>0</v>
      </c>
    </row>
    <row r="47" spans="1:13" ht="15.75" customHeight="1" x14ac:dyDescent="0.25">
      <c r="A47" s="64" t="s">
        <v>1087</v>
      </c>
      <c r="B47" s="65" t="s">
        <v>1188</v>
      </c>
      <c r="C47" s="76">
        <v>45785</v>
      </c>
      <c r="D47" s="65" t="s">
        <v>35</v>
      </c>
      <c r="E47" s="77" t="s">
        <v>1189</v>
      </c>
      <c r="F47" s="79"/>
      <c r="G47" s="65"/>
      <c r="H47" s="65"/>
      <c r="I47" s="65"/>
      <c r="J47" s="65"/>
      <c r="K47" s="66"/>
      <c r="L47" s="65"/>
      <c r="M47" s="67">
        <f>('DATA 02 2025'!C48+'DATA 02 2025'!F48+'DATA 02 2025'!G48)/3</f>
        <v>0</v>
      </c>
    </row>
    <row r="48" spans="1:13" ht="15.75" customHeight="1" x14ac:dyDescent="0.25">
      <c r="A48" s="64" t="s">
        <v>1087</v>
      </c>
      <c r="B48" s="65" t="s">
        <v>1190</v>
      </c>
      <c r="C48" s="76">
        <v>45750</v>
      </c>
      <c r="D48" s="65" t="s">
        <v>829</v>
      </c>
      <c r="E48" s="77" t="s">
        <v>1191</v>
      </c>
      <c r="F48" s="79">
        <v>45756</v>
      </c>
      <c r="G48" s="65" t="s">
        <v>30</v>
      </c>
      <c r="H48" s="69" t="s">
        <v>1192</v>
      </c>
      <c r="I48" s="65" t="s">
        <v>32</v>
      </c>
      <c r="J48" s="65" t="s">
        <v>20</v>
      </c>
      <c r="K48" s="66"/>
      <c r="L48" s="65" t="s">
        <v>33</v>
      </c>
      <c r="M48" s="67">
        <f>('DATA 02 2025'!C49+'DATA 02 2025'!F49+'DATA 02 2025'!G49)/3</f>
        <v>0.41666666666666669</v>
      </c>
    </row>
    <row r="49" spans="1:13" ht="15.75" customHeight="1" x14ac:dyDescent="0.25">
      <c r="A49" s="64" t="s">
        <v>1087</v>
      </c>
      <c r="B49" s="65" t="s">
        <v>1193</v>
      </c>
      <c r="C49" s="76">
        <v>45751</v>
      </c>
      <c r="D49" s="65" t="s">
        <v>829</v>
      </c>
      <c r="E49" s="77" t="s">
        <v>1194</v>
      </c>
      <c r="F49" s="80"/>
      <c r="G49" s="65"/>
      <c r="H49" s="65"/>
      <c r="I49" s="65"/>
      <c r="J49" s="65"/>
      <c r="K49" s="66"/>
      <c r="L49" s="65"/>
      <c r="M49" s="67">
        <f>('DATA 02 2025'!C50+'DATA 02 2025'!F50+'DATA 02 2025'!G50)/3</f>
        <v>0</v>
      </c>
    </row>
    <row r="50" spans="1:13" ht="15.75" customHeight="1" x14ac:dyDescent="0.25">
      <c r="A50" s="64" t="s">
        <v>1087</v>
      </c>
      <c r="B50" s="65" t="s">
        <v>1195</v>
      </c>
      <c r="C50" s="76">
        <v>45785</v>
      </c>
      <c r="D50" s="65" t="s">
        <v>35</v>
      </c>
      <c r="E50" s="77" t="s">
        <v>1196</v>
      </c>
      <c r="F50" s="61" t="s">
        <v>1197</v>
      </c>
      <c r="G50" s="65" t="s">
        <v>17</v>
      </c>
      <c r="H50" s="69" t="s">
        <v>1008</v>
      </c>
      <c r="I50" s="65" t="s">
        <v>19</v>
      </c>
      <c r="J50" s="65" t="s">
        <v>20</v>
      </c>
      <c r="K50" s="66"/>
      <c r="L50" s="70" t="s">
        <v>21</v>
      </c>
      <c r="M50" s="67">
        <f>('DATA 02 2025'!C51+'DATA 02 2025'!F51+'DATA 02 2025'!G51)/3</f>
        <v>1</v>
      </c>
    </row>
    <row r="51" spans="1:13" ht="15.75" customHeight="1" x14ac:dyDescent="0.25">
      <c r="A51" s="64" t="s">
        <v>1087</v>
      </c>
      <c r="B51" s="65" t="s">
        <v>1198</v>
      </c>
      <c r="C51" s="76">
        <v>45785</v>
      </c>
      <c r="D51" s="65" t="s">
        <v>35</v>
      </c>
      <c r="E51" s="77" t="s">
        <v>1199</v>
      </c>
      <c r="F51" s="80"/>
      <c r="G51" s="65"/>
      <c r="H51" s="65"/>
      <c r="I51" s="65"/>
      <c r="J51" s="65"/>
      <c r="K51" s="66"/>
      <c r="L51" s="65"/>
      <c r="M51" s="67">
        <f>('DATA 02 2025'!C52+'DATA 02 2025'!F52+'DATA 02 2025'!G52)/3</f>
        <v>0</v>
      </c>
    </row>
    <row r="52" spans="1:13" ht="15.75" customHeight="1" x14ac:dyDescent="0.25">
      <c r="A52" s="64" t="s">
        <v>1087</v>
      </c>
      <c r="B52" s="65" t="s">
        <v>1200</v>
      </c>
      <c r="C52" s="76">
        <v>45750</v>
      </c>
      <c r="D52" s="65" t="s">
        <v>829</v>
      </c>
      <c r="E52" s="77" t="s">
        <v>1201</v>
      </c>
      <c r="F52" s="79">
        <v>45771</v>
      </c>
      <c r="G52" s="65" t="s">
        <v>17</v>
      </c>
      <c r="H52" s="69" t="s">
        <v>1135</v>
      </c>
      <c r="I52" s="65" t="s">
        <v>19</v>
      </c>
      <c r="J52" s="65" t="s">
        <v>20</v>
      </c>
      <c r="K52" s="65"/>
      <c r="L52" s="65"/>
      <c r="M52" s="67">
        <f>('DATA 02 2025'!C53+'DATA 02 2025'!F53+'DATA 02 2025'!G53)/3</f>
        <v>0.66666666666666663</v>
      </c>
    </row>
    <row r="53" spans="1:13" ht="15.75" customHeight="1" x14ac:dyDescent="0.25">
      <c r="A53" s="64" t="s">
        <v>1087</v>
      </c>
      <c r="B53" s="65" t="s">
        <v>1202</v>
      </c>
      <c r="C53" s="76">
        <v>45785</v>
      </c>
      <c r="D53" s="65" t="s">
        <v>35</v>
      </c>
      <c r="E53" s="77" t="s">
        <v>1203</v>
      </c>
      <c r="F53" s="79">
        <v>45803</v>
      </c>
      <c r="G53" s="65" t="s">
        <v>17</v>
      </c>
      <c r="H53" s="69" t="s">
        <v>1135</v>
      </c>
      <c r="I53" s="65" t="s">
        <v>19</v>
      </c>
      <c r="J53" s="65" t="s">
        <v>20</v>
      </c>
      <c r="K53" s="65"/>
      <c r="L53" s="65" t="s">
        <v>174</v>
      </c>
      <c r="M53" s="67">
        <f>('DATA 02 2025'!C54+'DATA 02 2025'!F54+'DATA 02 2025'!G54)/3</f>
        <v>0.83333333333333337</v>
      </c>
    </row>
    <row r="54" spans="1:13" ht="15.75" customHeight="1" x14ac:dyDescent="0.25">
      <c r="A54" s="64" t="s">
        <v>1087</v>
      </c>
      <c r="B54" s="65" t="s">
        <v>1204</v>
      </c>
      <c r="C54" s="76">
        <v>45785</v>
      </c>
      <c r="D54" s="65" t="s">
        <v>35</v>
      </c>
      <c r="E54" s="77" t="s">
        <v>1205</v>
      </c>
      <c r="F54" s="79"/>
      <c r="G54" s="65"/>
      <c r="H54" s="65"/>
      <c r="I54" s="65"/>
      <c r="J54" s="65"/>
      <c r="K54" s="66"/>
      <c r="L54" s="65"/>
      <c r="M54" s="67">
        <f>('DATA 02 2025'!C55+'DATA 02 2025'!F55+'DATA 02 2025'!G55)/3</f>
        <v>0</v>
      </c>
    </row>
    <row r="55" spans="1:13" ht="15.75" customHeight="1" x14ac:dyDescent="0.25">
      <c r="A55" s="64" t="s">
        <v>1087</v>
      </c>
      <c r="B55" s="65" t="s">
        <v>1206</v>
      </c>
      <c r="C55" s="76">
        <v>45757</v>
      </c>
      <c r="D55" s="65" t="s">
        <v>829</v>
      </c>
      <c r="E55" s="77" t="s">
        <v>1207</v>
      </c>
      <c r="F55" s="61" t="s">
        <v>1781</v>
      </c>
      <c r="G55" s="65" t="s">
        <v>17</v>
      </c>
      <c r="H55" s="69" t="s">
        <v>1111</v>
      </c>
      <c r="I55" s="65" t="s">
        <v>19</v>
      </c>
      <c r="J55" s="69" t="s">
        <v>20</v>
      </c>
      <c r="K55" s="65"/>
      <c r="L55" s="69" t="s">
        <v>21</v>
      </c>
      <c r="M55" s="67">
        <f>('DATA 02 2025'!C56+'DATA 02 2025'!F56+'DATA 02 2025'!G56)/3</f>
        <v>1</v>
      </c>
    </row>
    <row r="56" spans="1:13" ht="15.75" customHeight="1" x14ac:dyDescent="0.25">
      <c r="A56" s="64" t="s">
        <v>1087</v>
      </c>
      <c r="B56" s="65" t="s">
        <v>1208</v>
      </c>
      <c r="C56" s="76">
        <v>45785</v>
      </c>
      <c r="D56" s="65" t="s">
        <v>35</v>
      </c>
      <c r="E56" s="77" t="s">
        <v>1209</v>
      </c>
      <c r="F56" s="80"/>
      <c r="G56" s="65"/>
      <c r="H56" s="65"/>
      <c r="I56" s="65"/>
      <c r="J56" s="65"/>
      <c r="K56" s="66"/>
      <c r="L56" s="65"/>
      <c r="M56" s="67">
        <f>('DATA 02 2025'!C57+'DATA 02 2025'!F57+'DATA 02 2025'!G57)/3</f>
        <v>0</v>
      </c>
    </row>
    <row r="57" spans="1:13" ht="15.75" customHeight="1" x14ac:dyDescent="0.25">
      <c r="A57" s="64" t="s">
        <v>1087</v>
      </c>
      <c r="B57" s="65" t="s">
        <v>1210</v>
      </c>
      <c r="C57" s="76">
        <v>45757</v>
      </c>
      <c r="D57" s="65" t="s">
        <v>829</v>
      </c>
      <c r="E57" s="77" t="s">
        <v>1211</v>
      </c>
      <c r="F57" s="79"/>
      <c r="G57" s="65"/>
      <c r="H57" s="65"/>
      <c r="I57" s="65"/>
      <c r="J57" s="65"/>
      <c r="K57" s="66"/>
      <c r="L57" s="65"/>
      <c r="M57" s="67">
        <f>('DATA 02 2025'!C58+'DATA 02 2025'!F58+'DATA 02 2025'!G58)/3</f>
        <v>0</v>
      </c>
    </row>
    <row r="58" spans="1:13" ht="15.75" customHeight="1" x14ac:dyDescent="0.25">
      <c r="A58" s="64" t="s">
        <v>1087</v>
      </c>
      <c r="B58" s="65" t="s">
        <v>1212</v>
      </c>
      <c r="C58" s="76">
        <v>45751</v>
      </c>
      <c r="D58" s="65" t="s">
        <v>829</v>
      </c>
      <c r="E58" s="77" t="s">
        <v>1213</v>
      </c>
      <c r="F58" s="80"/>
      <c r="G58" s="65"/>
      <c r="H58" s="65"/>
      <c r="I58" s="65"/>
      <c r="J58" s="65"/>
      <c r="K58" s="66"/>
      <c r="L58" s="65"/>
      <c r="M58" s="67">
        <f>('DATA 02 2025'!C59+'DATA 02 2025'!F59+'DATA 02 2025'!G59)/3</f>
        <v>0</v>
      </c>
    </row>
    <row r="59" spans="1:13" ht="15.75" customHeight="1" x14ac:dyDescent="0.25">
      <c r="A59" s="64" t="s">
        <v>1087</v>
      </c>
      <c r="B59" s="65" t="s">
        <v>1214</v>
      </c>
      <c r="C59" s="76">
        <v>45785</v>
      </c>
      <c r="D59" s="65" t="s">
        <v>35</v>
      </c>
      <c r="E59" s="77" t="s">
        <v>1215</v>
      </c>
      <c r="F59" s="79"/>
      <c r="G59" s="65"/>
      <c r="H59" s="65"/>
      <c r="I59" s="65"/>
      <c r="J59" s="65"/>
      <c r="K59" s="66"/>
      <c r="L59" s="65"/>
      <c r="M59" s="67">
        <f>('DATA 02 2025'!C60+'DATA 02 2025'!F60+'DATA 02 2025'!G60)/3</f>
        <v>0</v>
      </c>
    </row>
    <row r="60" spans="1:13" ht="15.75" customHeight="1" x14ac:dyDescent="0.25">
      <c r="A60" s="64" t="s">
        <v>1087</v>
      </c>
      <c r="B60" s="65" t="s">
        <v>1216</v>
      </c>
      <c r="C60" s="76">
        <v>45785</v>
      </c>
      <c r="D60" s="65" t="s">
        <v>35</v>
      </c>
      <c r="E60" s="77" t="s">
        <v>1217</v>
      </c>
      <c r="F60" s="79"/>
      <c r="G60" s="65"/>
      <c r="H60" s="65"/>
      <c r="I60" s="65"/>
      <c r="J60" s="65"/>
      <c r="K60" s="65"/>
      <c r="L60" s="65"/>
      <c r="M60" s="67">
        <f>('DATA 02 2025'!C61+'DATA 02 2025'!F61+'DATA 02 2025'!G61)/3</f>
        <v>0</v>
      </c>
    </row>
    <row r="61" spans="1:13" ht="15.75" customHeight="1" x14ac:dyDescent="0.25">
      <c r="A61" s="64" t="s">
        <v>1087</v>
      </c>
      <c r="B61" s="65" t="s">
        <v>1218</v>
      </c>
      <c r="C61" s="76">
        <v>45785</v>
      </c>
      <c r="D61" s="65" t="s">
        <v>35</v>
      </c>
      <c r="E61" s="77" t="s">
        <v>1219</v>
      </c>
      <c r="F61" s="80"/>
      <c r="G61" s="65"/>
      <c r="H61" s="65"/>
      <c r="I61" s="65"/>
      <c r="J61" s="65"/>
      <c r="K61" s="66"/>
      <c r="L61" s="65"/>
      <c r="M61" s="67">
        <f>('DATA 02 2025'!C62+'DATA 02 2025'!F62+'DATA 02 2025'!G62)/3</f>
        <v>0</v>
      </c>
    </row>
    <row r="62" spans="1:13" ht="15.75" customHeight="1" x14ac:dyDescent="0.25">
      <c r="A62" s="64" t="s">
        <v>1087</v>
      </c>
      <c r="B62" s="65" t="s">
        <v>1220</v>
      </c>
      <c r="C62" s="76">
        <v>45751</v>
      </c>
      <c r="D62" s="65" t="s">
        <v>829</v>
      </c>
      <c r="E62" s="77" t="s">
        <v>1221</v>
      </c>
      <c r="F62" s="80"/>
      <c r="G62" s="65"/>
      <c r="H62" s="65"/>
      <c r="I62" s="65"/>
      <c r="J62" s="65"/>
      <c r="K62" s="66"/>
      <c r="L62" s="65"/>
      <c r="M62" s="67">
        <f>('DATA 02 2025'!C63+'DATA 02 2025'!F63+'DATA 02 2025'!G63)/3</f>
        <v>0</v>
      </c>
    </row>
    <row r="63" spans="1:13" ht="15.75" customHeight="1" x14ac:dyDescent="0.25">
      <c r="A63" s="64" t="s">
        <v>1087</v>
      </c>
      <c r="B63" s="65" t="s">
        <v>1222</v>
      </c>
      <c r="C63" s="76">
        <v>45785</v>
      </c>
      <c r="D63" s="65" t="s">
        <v>35</v>
      </c>
      <c r="E63" s="77" t="s">
        <v>1223</v>
      </c>
      <c r="F63" s="79"/>
      <c r="G63" s="65"/>
      <c r="H63" s="65"/>
      <c r="I63" s="65"/>
      <c r="J63" s="65"/>
      <c r="K63" s="66"/>
      <c r="L63" s="65"/>
      <c r="M63" s="67">
        <f>('DATA 02 2025'!C64+'DATA 02 2025'!F64+'DATA 02 2025'!G64)/3</f>
        <v>0</v>
      </c>
    </row>
    <row r="64" spans="1:13" ht="15.75" customHeight="1" x14ac:dyDescent="0.25">
      <c r="A64" s="64" t="s">
        <v>1087</v>
      </c>
      <c r="B64" s="65" t="s">
        <v>1224</v>
      </c>
      <c r="C64" s="76">
        <v>45785</v>
      </c>
      <c r="D64" s="65" t="s">
        <v>35</v>
      </c>
      <c r="E64" s="77" t="s">
        <v>1225</v>
      </c>
      <c r="F64" s="79"/>
      <c r="G64" s="65"/>
      <c r="H64" s="65"/>
      <c r="I64" s="65"/>
      <c r="J64" s="65"/>
      <c r="K64" s="65"/>
      <c r="L64" s="65"/>
      <c r="M64" s="67">
        <f>('DATA 02 2025'!C65+'DATA 02 2025'!F65+'DATA 02 2025'!G65)/3</f>
        <v>0</v>
      </c>
    </row>
    <row r="65" spans="1:13" ht="15.75" customHeight="1" x14ac:dyDescent="0.25">
      <c r="A65" s="64" t="s">
        <v>1087</v>
      </c>
      <c r="B65" s="65" t="s">
        <v>1226</v>
      </c>
      <c r="C65" s="76">
        <v>45785</v>
      </c>
      <c r="D65" s="65" t="s">
        <v>35</v>
      </c>
      <c r="E65" s="77" t="s">
        <v>1227</v>
      </c>
      <c r="F65" s="79">
        <v>45803</v>
      </c>
      <c r="G65" s="65" t="s">
        <v>17</v>
      </c>
      <c r="H65" s="65" t="s">
        <v>1135</v>
      </c>
      <c r="I65" s="65" t="s">
        <v>19</v>
      </c>
      <c r="J65" s="65" t="s">
        <v>20</v>
      </c>
      <c r="K65" s="66"/>
      <c r="L65" s="65"/>
      <c r="M65" s="67">
        <f>('DATA 02 2025'!C66+'DATA 02 2025'!F66+'DATA 02 2025'!G66)/3</f>
        <v>0.66666666666666663</v>
      </c>
    </row>
    <row r="66" spans="1:13" ht="15.75" customHeight="1" x14ac:dyDescent="0.25">
      <c r="A66" s="64" t="s">
        <v>1087</v>
      </c>
      <c r="B66" s="65" t="s">
        <v>1228</v>
      </c>
      <c r="C66" s="76">
        <v>45785</v>
      </c>
      <c r="D66" s="65" t="s">
        <v>35</v>
      </c>
      <c r="E66" s="77" t="s">
        <v>1229</v>
      </c>
      <c r="F66" s="79">
        <v>45839</v>
      </c>
      <c r="G66" s="65" t="s">
        <v>30</v>
      </c>
      <c r="H66" s="65" t="s">
        <v>1230</v>
      </c>
      <c r="I66" s="65" t="s">
        <v>19</v>
      </c>
      <c r="J66" s="65" t="s">
        <v>26</v>
      </c>
      <c r="K66" s="66"/>
      <c r="L66" s="65" t="s">
        <v>174</v>
      </c>
      <c r="M66" s="67">
        <f>('DATA 02 2025'!C67+'DATA 02 2025'!F67+'DATA 02 2025'!G67)/3</f>
        <v>0.58333333333333337</v>
      </c>
    </row>
    <row r="67" spans="1:13" ht="15.75" customHeight="1" x14ac:dyDescent="0.25">
      <c r="A67" s="64" t="s">
        <v>1087</v>
      </c>
      <c r="B67" s="65" t="s">
        <v>1231</v>
      </c>
      <c r="C67" s="76">
        <v>45785</v>
      </c>
      <c r="D67" s="65" t="s">
        <v>35</v>
      </c>
      <c r="E67" s="77" t="s">
        <v>1232</v>
      </c>
      <c r="F67" s="79"/>
      <c r="G67" s="65"/>
      <c r="H67" s="65"/>
      <c r="I67" s="65"/>
      <c r="J67" s="65"/>
      <c r="K67" s="65"/>
      <c r="L67" s="65"/>
      <c r="M67" s="67">
        <f>('DATA 02 2025'!C68+'DATA 02 2025'!F68+'DATA 02 2025'!G68)/3</f>
        <v>0</v>
      </c>
    </row>
    <row r="68" spans="1:13" ht="15.75" customHeight="1" x14ac:dyDescent="0.25">
      <c r="A68" s="64" t="s">
        <v>1087</v>
      </c>
      <c r="B68" s="65" t="s">
        <v>1233</v>
      </c>
      <c r="C68" s="76">
        <v>45785</v>
      </c>
      <c r="D68" s="65" t="s">
        <v>35</v>
      </c>
      <c r="E68" s="77" t="s">
        <v>1234</v>
      </c>
      <c r="F68" s="80"/>
      <c r="G68" s="65"/>
      <c r="H68" s="65"/>
      <c r="I68" s="65"/>
      <c r="J68" s="65"/>
      <c r="K68" s="66"/>
      <c r="L68" s="65"/>
      <c r="M68" s="67">
        <f>('DATA 02 2025'!C69+'DATA 02 2025'!F69+'DATA 02 2025'!G69)/3</f>
        <v>0</v>
      </c>
    </row>
    <row r="69" spans="1:13" ht="15.75" customHeight="1" x14ac:dyDescent="0.25">
      <c r="A69" s="64" t="s">
        <v>1087</v>
      </c>
      <c r="B69" s="65" t="s">
        <v>1235</v>
      </c>
      <c r="C69" s="76">
        <v>45754</v>
      </c>
      <c r="D69" s="65" t="s">
        <v>829</v>
      </c>
      <c r="E69" s="77" t="s">
        <v>1236</v>
      </c>
      <c r="F69" s="80"/>
      <c r="G69" s="65"/>
      <c r="H69" s="65"/>
      <c r="I69" s="65"/>
      <c r="J69" s="65"/>
      <c r="K69" s="66"/>
      <c r="L69" s="65"/>
      <c r="M69" s="67">
        <f>('DATA 02 2025'!C70+'DATA 02 2025'!F70+'DATA 02 2025'!G70)/3</f>
        <v>0</v>
      </c>
    </row>
    <row r="70" spans="1:13" ht="15.75" customHeight="1" x14ac:dyDescent="0.25">
      <c r="A70" s="64" t="s">
        <v>1087</v>
      </c>
      <c r="B70" s="65" t="s">
        <v>1237</v>
      </c>
      <c r="C70" s="76">
        <v>45785</v>
      </c>
      <c r="D70" s="65" t="s">
        <v>35</v>
      </c>
      <c r="E70" s="77" t="s">
        <v>1238</v>
      </c>
      <c r="F70" s="79"/>
      <c r="G70" s="65"/>
      <c r="H70" s="65"/>
      <c r="I70" s="65"/>
      <c r="J70" s="65"/>
      <c r="K70" s="65"/>
      <c r="L70" s="65"/>
      <c r="M70" s="67">
        <f>('DATA 02 2025'!C71+'DATA 02 2025'!F71+'DATA 02 2025'!G71)/3</f>
        <v>0</v>
      </c>
    </row>
    <row r="71" spans="1:13" ht="15.75" customHeight="1" x14ac:dyDescent="0.25">
      <c r="A71" s="64" t="s">
        <v>1087</v>
      </c>
      <c r="B71" s="65" t="s">
        <v>1239</v>
      </c>
      <c r="C71" s="76">
        <v>45785</v>
      </c>
      <c r="D71" s="65" t="s">
        <v>35</v>
      </c>
      <c r="E71" s="77" t="s">
        <v>1240</v>
      </c>
      <c r="F71" s="79">
        <v>45803</v>
      </c>
      <c r="G71" s="65"/>
      <c r="H71" s="65" t="s">
        <v>1241</v>
      </c>
      <c r="I71" s="65"/>
      <c r="J71" s="65" t="s">
        <v>20</v>
      </c>
      <c r="K71" s="66"/>
      <c r="L71" s="65"/>
      <c r="M71" s="67">
        <f>('DATA 02 2025'!C72+'DATA 02 2025'!F72+'DATA 02 2025'!G72)/3</f>
        <v>0.16666666666666666</v>
      </c>
    </row>
    <row r="72" spans="1:13" ht="15.75" customHeight="1" x14ac:dyDescent="0.25">
      <c r="A72" s="64" t="s">
        <v>1087</v>
      </c>
      <c r="B72" s="65" t="s">
        <v>1242</v>
      </c>
      <c r="C72" s="76">
        <v>45758</v>
      </c>
      <c r="D72" s="65" t="s">
        <v>829</v>
      </c>
      <c r="E72" s="77" t="s">
        <v>1243</v>
      </c>
      <c r="F72" s="80"/>
      <c r="G72" s="65"/>
      <c r="H72" s="65"/>
      <c r="I72" s="65"/>
      <c r="J72" s="65"/>
      <c r="K72" s="66"/>
      <c r="L72" s="65"/>
      <c r="M72" s="67">
        <f>('DATA 02 2025'!C73+'DATA 02 2025'!F73+'DATA 02 2025'!G73)/3</f>
        <v>0</v>
      </c>
    </row>
    <row r="73" spans="1:13" ht="15.75" customHeight="1" x14ac:dyDescent="0.25">
      <c r="A73" s="64" t="s">
        <v>1087</v>
      </c>
      <c r="B73" s="65" t="s">
        <v>1244</v>
      </c>
      <c r="C73" s="76">
        <v>45785</v>
      </c>
      <c r="D73" s="65" t="s">
        <v>35</v>
      </c>
      <c r="E73" s="77" t="s">
        <v>1245</v>
      </c>
      <c r="F73" s="80" t="s">
        <v>1796</v>
      </c>
      <c r="G73" s="65" t="s">
        <v>17</v>
      </c>
      <c r="H73" s="65" t="s">
        <v>1135</v>
      </c>
      <c r="I73" s="65" t="s">
        <v>19</v>
      </c>
      <c r="J73" s="65" t="s">
        <v>20</v>
      </c>
      <c r="K73" s="65"/>
      <c r="L73" s="69" t="s">
        <v>21</v>
      </c>
      <c r="M73" s="67">
        <f>('DATA 02 2025'!C74+'DATA 02 2025'!F74+'DATA 02 2025'!G74)/3</f>
        <v>1</v>
      </c>
    </row>
    <row r="74" spans="1:13" ht="15.75" customHeight="1" x14ac:dyDescent="0.25">
      <c r="A74" s="64" t="s">
        <v>1087</v>
      </c>
      <c r="B74" s="65" t="s">
        <v>1246</v>
      </c>
      <c r="C74" s="76">
        <v>45758</v>
      </c>
      <c r="D74" s="65" t="s">
        <v>829</v>
      </c>
      <c r="E74" s="77" t="s">
        <v>1247</v>
      </c>
      <c r="F74" s="80"/>
      <c r="G74" s="65"/>
      <c r="H74" s="65"/>
      <c r="I74" s="65"/>
      <c r="J74" s="65"/>
      <c r="K74" s="66"/>
      <c r="L74" s="65"/>
      <c r="M74" s="67">
        <f>('DATA 02 2025'!C75+'DATA 02 2025'!F75+'DATA 02 2025'!G75)/3</f>
        <v>0</v>
      </c>
    </row>
    <row r="75" spans="1:13" ht="15.75" customHeight="1" x14ac:dyDescent="0.25">
      <c r="A75" s="64" t="s">
        <v>1087</v>
      </c>
      <c r="B75" s="65" t="s">
        <v>1248</v>
      </c>
      <c r="C75" s="76">
        <v>45785</v>
      </c>
      <c r="D75" s="65" t="s">
        <v>35</v>
      </c>
      <c r="E75" s="77" t="s">
        <v>1249</v>
      </c>
      <c r="F75" s="79"/>
      <c r="G75" s="65"/>
      <c r="H75" s="65"/>
      <c r="I75" s="65"/>
      <c r="J75" s="65"/>
      <c r="K75" s="65"/>
      <c r="L75" s="65"/>
      <c r="M75" s="67">
        <f>('DATA 02 2025'!C76+'DATA 02 2025'!F76+'DATA 02 2025'!G76)/3</f>
        <v>0</v>
      </c>
    </row>
    <row r="76" spans="1:13" ht="15.75" customHeight="1" x14ac:dyDescent="0.25">
      <c r="A76" s="64" t="s">
        <v>1087</v>
      </c>
      <c r="B76" s="65" t="s">
        <v>1250</v>
      </c>
      <c r="C76" s="76">
        <v>45751</v>
      </c>
      <c r="D76" s="65" t="s">
        <v>829</v>
      </c>
      <c r="E76" s="77" t="s">
        <v>1251</v>
      </c>
      <c r="F76" s="80"/>
      <c r="G76" s="65"/>
      <c r="H76" s="65"/>
      <c r="I76" s="65"/>
      <c r="J76" s="65"/>
      <c r="K76" s="66"/>
      <c r="L76" s="65"/>
      <c r="M76" s="67">
        <f>('DATA 02 2025'!C77+'DATA 02 2025'!F77+'DATA 02 2025'!G77)/3</f>
        <v>0</v>
      </c>
    </row>
    <row r="77" spans="1:13" ht="15.75" customHeight="1" x14ac:dyDescent="0.25">
      <c r="A77" s="64" t="s">
        <v>1087</v>
      </c>
      <c r="B77" s="65" t="s">
        <v>1252</v>
      </c>
      <c r="C77" s="76">
        <v>45785</v>
      </c>
      <c r="D77" s="65" t="s">
        <v>35</v>
      </c>
      <c r="E77" s="77" t="s">
        <v>1253</v>
      </c>
      <c r="F77" s="79"/>
      <c r="G77" s="65"/>
      <c r="H77" s="65"/>
      <c r="I77" s="65"/>
      <c r="J77" s="65"/>
      <c r="K77" s="66"/>
      <c r="L77" s="65"/>
      <c r="M77" s="67">
        <f>('DATA 02 2025'!C78+'DATA 02 2025'!F78+'DATA 02 2025'!G78)/3</f>
        <v>0</v>
      </c>
    </row>
    <row r="78" spans="1:13" ht="15.75" customHeight="1" x14ac:dyDescent="0.25">
      <c r="A78" s="64" t="s">
        <v>1087</v>
      </c>
      <c r="B78" s="65" t="s">
        <v>1254</v>
      </c>
      <c r="C78" s="76">
        <v>45757</v>
      </c>
      <c r="D78" s="65" t="s">
        <v>829</v>
      </c>
      <c r="E78" s="77" t="s">
        <v>1255</v>
      </c>
      <c r="F78" s="80"/>
      <c r="G78" s="65"/>
      <c r="H78" s="65"/>
      <c r="I78" s="65"/>
      <c r="J78" s="65"/>
      <c r="K78" s="66"/>
      <c r="L78" s="65"/>
      <c r="M78" s="67">
        <f>('DATA 02 2025'!C79+'DATA 02 2025'!F79+'DATA 02 2025'!G79)/3</f>
        <v>0</v>
      </c>
    </row>
    <row r="79" spans="1:13" ht="15.75" customHeight="1" x14ac:dyDescent="0.25">
      <c r="A79" s="64" t="s">
        <v>1087</v>
      </c>
      <c r="B79" s="65" t="s">
        <v>1256</v>
      </c>
      <c r="C79" s="76">
        <v>45751</v>
      </c>
      <c r="D79" s="65" t="s">
        <v>829</v>
      </c>
      <c r="E79" s="77" t="s">
        <v>1257</v>
      </c>
      <c r="F79" s="80"/>
      <c r="G79" s="65"/>
      <c r="H79" s="65"/>
      <c r="I79" s="65"/>
      <c r="J79" s="65"/>
      <c r="K79" s="66"/>
      <c r="L79" s="65"/>
      <c r="M79" s="67">
        <f>('DATA 02 2025'!C80+'DATA 02 2025'!F80+'DATA 02 2025'!G80)/3</f>
        <v>0</v>
      </c>
    </row>
    <row r="80" spans="1:13" ht="15.75" customHeight="1" x14ac:dyDescent="0.25">
      <c r="A80" s="64" t="s">
        <v>1087</v>
      </c>
      <c r="B80" s="65" t="s">
        <v>1258</v>
      </c>
      <c r="C80" s="76">
        <v>45785</v>
      </c>
      <c r="D80" s="65" t="s">
        <v>35</v>
      </c>
      <c r="E80" s="77" t="s">
        <v>1259</v>
      </c>
      <c r="F80" s="79"/>
      <c r="G80" s="65"/>
      <c r="H80" s="65"/>
      <c r="I80" s="65"/>
      <c r="J80" s="65"/>
      <c r="K80" s="65"/>
      <c r="L80" s="65"/>
      <c r="M80" s="67">
        <f>('DATA 02 2025'!C81+'DATA 02 2025'!F81+'DATA 02 2025'!G81)/3</f>
        <v>0</v>
      </c>
    </row>
    <row r="81" spans="1:13" ht="15.75" customHeight="1" x14ac:dyDescent="0.25">
      <c r="A81" s="64" t="s">
        <v>1087</v>
      </c>
      <c r="B81" s="65" t="s">
        <v>1260</v>
      </c>
      <c r="C81" s="76">
        <v>45785</v>
      </c>
      <c r="D81" s="65" t="s">
        <v>35</v>
      </c>
      <c r="E81" s="77" t="s">
        <v>1261</v>
      </c>
      <c r="F81" s="80"/>
      <c r="G81" s="65"/>
      <c r="H81" s="65"/>
      <c r="I81" s="65"/>
      <c r="J81" s="65"/>
      <c r="K81" s="66"/>
      <c r="L81" s="65"/>
      <c r="M81" s="67">
        <f>('DATA 02 2025'!C82+'DATA 02 2025'!F82+'DATA 02 2025'!G82)/3</f>
        <v>0</v>
      </c>
    </row>
    <row r="82" spans="1:13" ht="15.75" customHeight="1" x14ac:dyDescent="0.25">
      <c r="A82" s="64" t="s">
        <v>1087</v>
      </c>
      <c r="B82" s="65" t="s">
        <v>1262</v>
      </c>
      <c r="C82" s="76">
        <v>45785</v>
      </c>
      <c r="D82" s="65" t="s">
        <v>35</v>
      </c>
      <c r="E82" s="77" t="s">
        <v>1263</v>
      </c>
      <c r="F82" s="80"/>
      <c r="G82" s="65"/>
      <c r="H82" s="65"/>
      <c r="I82" s="65"/>
      <c r="J82" s="65"/>
      <c r="K82" s="66"/>
      <c r="L82" s="65"/>
      <c r="M82" s="67">
        <f>('DATA 02 2025'!C83+'DATA 02 2025'!F83+'DATA 02 2025'!G83)/3</f>
        <v>0</v>
      </c>
    </row>
    <row r="83" spans="1:13" ht="15.75" customHeight="1" x14ac:dyDescent="0.25">
      <c r="A83" s="64" t="s">
        <v>1087</v>
      </c>
      <c r="B83" s="65" t="s">
        <v>1264</v>
      </c>
      <c r="C83" s="76">
        <v>45751</v>
      </c>
      <c r="D83" s="65" t="s">
        <v>829</v>
      </c>
      <c r="E83" s="77" t="s">
        <v>1265</v>
      </c>
      <c r="F83" s="80"/>
      <c r="G83" s="65"/>
      <c r="H83" s="65"/>
      <c r="I83" s="65"/>
      <c r="J83" s="65"/>
      <c r="K83" s="66"/>
      <c r="L83" s="65"/>
      <c r="M83" s="67">
        <f>('DATA 02 2025'!C84+'DATA 02 2025'!F84+'DATA 02 2025'!G84)/3</f>
        <v>0</v>
      </c>
    </row>
    <row r="84" spans="1:13" ht="15.75" customHeight="1" x14ac:dyDescent="0.25">
      <c r="A84" s="64" t="s">
        <v>1087</v>
      </c>
      <c r="B84" s="65" t="s">
        <v>1266</v>
      </c>
      <c r="C84" s="76">
        <v>45785</v>
      </c>
      <c r="D84" s="65" t="s">
        <v>35</v>
      </c>
      <c r="E84" s="77" t="s">
        <v>1267</v>
      </c>
      <c r="F84" s="79">
        <v>45820</v>
      </c>
      <c r="G84" s="65" t="s">
        <v>17</v>
      </c>
      <c r="H84" s="65" t="s">
        <v>1135</v>
      </c>
      <c r="I84" s="65" t="s">
        <v>19</v>
      </c>
      <c r="J84" s="65" t="s">
        <v>26</v>
      </c>
      <c r="K84" s="66"/>
      <c r="L84" s="65"/>
      <c r="M84" s="67">
        <f>('DATA 02 2025'!C85+'DATA 02 2025'!F85+'DATA 02 2025'!G85)/3</f>
        <v>0.5</v>
      </c>
    </row>
    <row r="85" spans="1:13" ht="15.75" customHeight="1" x14ac:dyDescent="0.25">
      <c r="A85" s="64" t="s">
        <v>1087</v>
      </c>
      <c r="B85" s="65" t="s">
        <v>1268</v>
      </c>
      <c r="C85" s="76">
        <v>45785</v>
      </c>
      <c r="D85" s="65" t="s">
        <v>35</v>
      </c>
      <c r="E85" s="77" t="s">
        <v>1269</v>
      </c>
      <c r="F85" s="79"/>
      <c r="G85" s="65"/>
      <c r="H85" s="65"/>
      <c r="I85" s="65"/>
      <c r="J85" s="65"/>
      <c r="K85" s="66"/>
      <c r="L85" s="65"/>
      <c r="M85" s="67">
        <f>('DATA 02 2025'!C86+'DATA 02 2025'!F86+'DATA 02 2025'!G86)/3</f>
        <v>0</v>
      </c>
    </row>
    <row r="86" spans="1:13" ht="15.75" customHeight="1" x14ac:dyDescent="0.25">
      <c r="A86" s="64" t="s">
        <v>1087</v>
      </c>
      <c r="B86" s="65" t="s">
        <v>1270</v>
      </c>
      <c r="C86" s="76">
        <v>45751</v>
      </c>
      <c r="D86" s="65" t="s">
        <v>829</v>
      </c>
      <c r="E86" s="77" t="s">
        <v>1271</v>
      </c>
      <c r="F86" s="79">
        <v>45785</v>
      </c>
      <c r="G86" s="65" t="s">
        <v>17</v>
      </c>
      <c r="H86" s="65" t="s">
        <v>958</v>
      </c>
      <c r="I86" s="65" t="s">
        <v>19</v>
      </c>
      <c r="J86" s="65" t="s">
        <v>26</v>
      </c>
      <c r="K86" s="66"/>
      <c r="L86" s="65"/>
      <c r="M86" s="67">
        <f>('DATA 02 2025'!C87+'DATA 02 2025'!F87+'DATA 02 2025'!G87)/3</f>
        <v>0.5</v>
      </c>
    </row>
    <row r="87" spans="1:13" ht="15.75" customHeight="1" x14ac:dyDescent="0.25">
      <c r="A87" s="64" t="s">
        <v>1087</v>
      </c>
      <c r="B87" s="65" t="s">
        <v>1272</v>
      </c>
      <c r="C87" s="76">
        <v>45750</v>
      </c>
      <c r="D87" s="65" t="s">
        <v>829</v>
      </c>
      <c r="E87" s="77" t="s">
        <v>1273</v>
      </c>
      <c r="F87" s="79">
        <v>45793</v>
      </c>
      <c r="G87" s="65" t="s">
        <v>17</v>
      </c>
      <c r="H87" s="69" t="s">
        <v>1135</v>
      </c>
      <c r="I87" s="65" t="s">
        <v>19</v>
      </c>
      <c r="J87" s="65" t="s">
        <v>26</v>
      </c>
      <c r="K87" s="66"/>
      <c r="L87" s="65"/>
      <c r="M87" s="67">
        <f>('DATA 02 2025'!C88+'DATA 02 2025'!F88+'DATA 02 2025'!G88)/3</f>
        <v>0.5</v>
      </c>
    </row>
    <row r="88" spans="1:13" ht="15.75" customHeight="1" x14ac:dyDescent="0.25">
      <c r="A88" s="64" t="s">
        <v>1087</v>
      </c>
      <c r="B88" s="65" t="s">
        <v>1274</v>
      </c>
      <c r="C88" s="76">
        <v>45785</v>
      </c>
      <c r="D88" s="65" t="s">
        <v>35</v>
      </c>
      <c r="E88" s="77" t="s">
        <v>1275</v>
      </c>
      <c r="F88" s="80"/>
      <c r="G88" s="65"/>
      <c r="H88" s="65"/>
      <c r="I88" s="65"/>
      <c r="J88" s="65"/>
      <c r="K88" s="66"/>
      <c r="L88" s="65"/>
      <c r="M88" s="67">
        <f>('DATA 02 2025'!C89+'DATA 02 2025'!F89+'DATA 02 2025'!G89)/3</f>
        <v>0</v>
      </c>
    </row>
    <row r="89" spans="1:13" ht="15.75" customHeight="1" x14ac:dyDescent="0.25">
      <c r="A89" s="64" t="s">
        <v>1087</v>
      </c>
      <c r="B89" s="65" t="s">
        <v>1276</v>
      </c>
      <c r="C89" s="76">
        <v>45757</v>
      </c>
      <c r="D89" s="65" t="s">
        <v>829</v>
      </c>
      <c r="E89" s="77" t="s">
        <v>1277</v>
      </c>
      <c r="F89" s="80"/>
      <c r="G89" s="65"/>
      <c r="H89" s="65"/>
      <c r="I89" s="65"/>
      <c r="J89" s="65"/>
      <c r="K89" s="66"/>
      <c r="L89" s="65"/>
      <c r="M89" s="67">
        <f>('DATA 02 2025'!C90+'DATA 02 2025'!F90+'DATA 02 2025'!G90)/3</f>
        <v>0</v>
      </c>
    </row>
    <row r="90" spans="1:13" ht="15.75" customHeight="1" x14ac:dyDescent="0.25">
      <c r="A90" s="64" t="s">
        <v>1087</v>
      </c>
      <c r="B90" s="65" t="s">
        <v>1278</v>
      </c>
      <c r="C90" s="76">
        <v>45785</v>
      </c>
      <c r="D90" s="65" t="s">
        <v>35</v>
      </c>
      <c r="E90" s="77" t="s">
        <v>1279</v>
      </c>
      <c r="F90" s="80"/>
      <c r="G90" s="65"/>
      <c r="H90" s="65"/>
      <c r="I90" s="65"/>
      <c r="J90" s="65"/>
      <c r="K90" s="66"/>
      <c r="L90" s="65"/>
      <c r="M90" s="67">
        <f>('DATA 02 2025'!C91+'DATA 02 2025'!F91+'DATA 02 2025'!G91)/3</f>
        <v>0</v>
      </c>
    </row>
    <row r="91" spans="1:13" ht="15.75" customHeight="1" x14ac:dyDescent="0.25">
      <c r="A91" s="64" t="s">
        <v>1087</v>
      </c>
      <c r="B91" s="65" t="s">
        <v>1280</v>
      </c>
      <c r="C91" s="76">
        <v>45785</v>
      </c>
      <c r="D91" s="65" t="s">
        <v>35</v>
      </c>
      <c r="E91" s="77" t="s">
        <v>1281</v>
      </c>
      <c r="F91" s="79">
        <v>45831</v>
      </c>
      <c r="G91" s="65" t="s">
        <v>17</v>
      </c>
      <c r="H91" s="65" t="s">
        <v>1282</v>
      </c>
      <c r="I91" s="65" t="s">
        <v>19</v>
      </c>
      <c r="J91" s="65" t="s">
        <v>26</v>
      </c>
      <c r="K91" s="66"/>
      <c r="L91" s="65" t="s">
        <v>174</v>
      </c>
      <c r="M91" s="67">
        <f>('DATA 02 2025'!C92+'DATA 02 2025'!F92+'DATA 02 2025'!G92)/3</f>
        <v>0.66666666666666663</v>
      </c>
    </row>
    <row r="92" spans="1:13" ht="15.75" customHeight="1" x14ac:dyDescent="0.25">
      <c r="A92" s="64" t="s">
        <v>1087</v>
      </c>
      <c r="B92" s="65" t="s">
        <v>1283</v>
      </c>
      <c r="C92" s="76">
        <v>45750</v>
      </c>
      <c r="D92" s="65" t="s">
        <v>829</v>
      </c>
      <c r="E92" s="77" t="s">
        <v>1284</v>
      </c>
      <c r="F92" s="79">
        <v>45770</v>
      </c>
      <c r="G92" s="65" t="s">
        <v>17</v>
      </c>
      <c r="H92" s="65" t="s">
        <v>1285</v>
      </c>
      <c r="I92" s="65" t="s">
        <v>19</v>
      </c>
      <c r="J92" s="65" t="s">
        <v>20</v>
      </c>
      <c r="K92" s="66"/>
      <c r="L92" s="65"/>
      <c r="M92" s="67">
        <f>('DATA 02 2025'!C93+'DATA 02 2025'!F93+'DATA 02 2025'!G93)/3</f>
        <v>0.66666666666666663</v>
      </c>
    </row>
    <row r="93" spans="1:13" ht="15.75" customHeight="1" x14ac:dyDescent="0.25">
      <c r="A93" s="64" t="s">
        <v>1087</v>
      </c>
      <c r="B93" s="65" t="s">
        <v>1286</v>
      </c>
      <c r="C93" s="76">
        <v>45785</v>
      </c>
      <c r="D93" s="65" t="s">
        <v>35</v>
      </c>
      <c r="E93" s="77" t="s">
        <v>1287</v>
      </c>
      <c r="F93" s="82">
        <v>45897</v>
      </c>
      <c r="G93" s="69" t="s">
        <v>17</v>
      </c>
      <c r="H93" s="65" t="s">
        <v>1135</v>
      </c>
      <c r="I93" s="69" t="s">
        <v>19</v>
      </c>
      <c r="J93" s="69" t="s">
        <v>20</v>
      </c>
      <c r="K93" s="66"/>
      <c r="L93" s="69" t="s">
        <v>21</v>
      </c>
      <c r="M93" s="67">
        <f>('DATA 02 2025'!C94+'DATA 02 2025'!F94+'DATA 02 2025'!G94)/3</f>
        <v>1</v>
      </c>
    </row>
    <row r="94" spans="1:13" ht="15.75" customHeight="1" x14ac:dyDescent="0.25">
      <c r="A94" s="64" t="s">
        <v>1087</v>
      </c>
      <c r="B94" s="65" t="s">
        <v>1288</v>
      </c>
      <c r="C94" s="76"/>
      <c r="D94" s="65" t="s">
        <v>829</v>
      </c>
      <c r="E94" s="77" t="s">
        <v>1289</v>
      </c>
      <c r="F94" s="80"/>
      <c r="G94" s="65"/>
      <c r="H94" s="65"/>
      <c r="I94" s="65"/>
      <c r="J94" s="65"/>
      <c r="K94" s="66"/>
      <c r="L94" s="65"/>
      <c r="M94" s="67">
        <f>('DATA 02 2025'!C95+'DATA 02 2025'!F95+'DATA 02 2025'!G95)/3</f>
        <v>0</v>
      </c>
    </row>
    <row r="95" spans="1:13" ht="15.75" customHeight="1" x14ac:dyDescent="0.25">
      <c r="A95" s="64" t="s">
        <v>1087</v>
      </c>
      <c r="B95" s="65" t="s">
        <v>1290</v>
      </c>
      <c r="C95" s="76">
        <v>45785</v>
      </c>
      <c r="D95" s="65" t="s">
        <v>35</v>
      </c>
      <c r="E95" s="77" t="s">
        <v>1291</v>
      </c>
      <c r="F95" s="79"/>
      <c r="G95" s="65"/>
      <c r="H95" s="65"/>
      <c r="I95" s="65"/>
      <c r="J95" s="65"/>
      <c r="K95" s="66"/>
      <c r="L95" s="65"/>
      <c r="M95" s="67">
        <f>('DATA 02 2025'!C96+'DATA 02 2025'!F96+'DATA 02 2025'!G96)/3</f>
        <v>0</v>
      </c>
    </row>
    <row r="96" spans="1:13" ht="15.75" customHeight="1" x14ac:dyDescent="0.25">
      <c r="A96" s="64" t="s">
        <v>1087</v>
      </c>
      <c r="B96" s="65" t="s">
        <v>1292</v>
      </c>
      <c r="C96" s="76">
        <v>45758</v>
      </c>
      <c r="D96" s="65" t="s">
        <v>829</v>
      </c>
      <c r="E96" s="77" t="s">
        <v>1293</v>
      </c>
      <c r="F96" s="81"/>
      <c r="G96" s="78"/>
      <c r="H96" s="78"/>
      <c r="I96" s="78"/>
      <c r="J96" s="78"/>
      <c r="K96" s="66"/>
      <c r="L96" s="78"/>
      <c r="M96" s="67">
        <f>('DATA 02 2025'!C97+'DATA 02 2025'!F97+'DATA 02 2025'!G97)/3</f>
        <v>0</v>
      </c>
    </row>
    <row r="97" spans="1:13" ht="15.75" customHeight="1" x14ac:dyDescent="0.25">
      <c r="A97" s="64" t="s">
        <v>1087</v>
      </c>
      <c r="B97" s="65" t="s">
        <v>1294</v>
      </c>
      <c r="C97" s="76">
        <v>45785</v>
      </c>
      <c r="D97" s="65" t="s">
        <v>35</v>
      </c>
      <c r="E97" s="77" t="s">
        <v>1295</v>
      </c>
      <c r="F97" s="81"/>
      <c r="G97" s="78"/>
      <c r="H97" s="78"/>
      <c r="I97" s="78"/>
      <c r="J97" s="78"/>
      <c r="K97" s="66"/>
      <c r="L97" s="78"/>
      <c r="M97" s="67">
        <f>('DATA 02 2025'!C98+'DATA 02 2025'!F98+'DATA 02 2025'!G98)/3</f>
        <v>0</v>
      </c>
    </row>
    <row r="98" spans="1:13" ht="15.75" customHeight="1" x14ac:dyDescent="0.25">
      <c r="A98" s="64" t="s">
        <v>1087</v>
      </c>
      <c r="B98" s="65" t="s">
        <v>1296</v>
      </c>
      <c r="C98" s="76">
        <v>45757</v>
      </c>
      <c r="D98" s="65" t="s">
        <v>829</v>
      </c>
      <c r="E98" s="77" t="s">
        <v>1297</v>
      </c>
      <c r="F98" s="79">
        <v>45792</v>
      </c>
      <c r="G98" s="65" t="s">
        <v>17</v>
      </c>
      <c r="H98" s="65" t="s">
        <v>1298</v>
      </c>
      <c r="I98" s="65" t="s">
        <v>19</v>
      </c>
      <c r="J98" s="65" t="s">
        <v>26</v>
      </c>
      <c r="K98" s="66"/>
      <c r="L98" s="65"/>
      <c r="M98" s="67">
        <f>('DATA 02 2025'!C99+'DATA 02 2025'!F99+'DATA 02 2025'!G99)/3</f>
        <v>0.5</v>
      </c>
    </row>
    <row r="99" spans="1:13" ht="15.75" customHeight="1" x14ac:dyDescent="0.25">
      <c r="A99" s="64" t="s">
        <v>1087</v>
      </c>
      <c r="B99" s="65" t="s">
        <v>1299</v>
      </c>
      <c r="C99" s="76">
        <v>45785</v>
      </c>
      <c r="D99" s="65" t="s">
        <v>35</v>
      </c>
      <c r="E99" s="77" t="s">
        <v>1300</v>
      </c>
      <c r="F99" s="79"/>
      <c r="G99" s="65"/>
      <c r="H99" s="65"/>
      <c r="I99" s="65"/>
      <c r="J99" s="65"/>
      <c r="K99" s="65"/>
      <c r="L99" s="65"/>
      <c r="M99" s="67">
        <f>('DATA 02 2025'!C100+'DATA 02 2025'!F100+'DATA 02 2025'!G100)/3</f>
        <v>0</v>
      </c>
    </row>
    <row r="100" spans="1:13" ht="15.75" customHeight="1" x14ac:dyDescent="0.25">
      <c r="A100" s="64" t="s">
        <v>1087</v>
      </c>
      <c r="B100" s="65" t="s">
        <v>1301</v>
      </c>
      <c r="C100" s="76">
        <v>45758</v>
      </c>
      <c r="D100" s="65" t="s">
        <v>829</v>
      </c>
      <c r="E100" s="77" t="s">
        <v>1302</v>
      </c>
      <c r="F100" s="80"/>
      <c r="G100" s="65"/>
      <c r="H100" s="65"/>
      <c r="I100" s="65"/>
      <c r="J100" s="65"/>
      <c r="K100" s="66"/>
      <c r="L100" s="65"/>
      <c r="M100" s="67">
        <f>('DATA 02 2025'!C101+'DATA 02 2025'!F101+'DATA 02 2025'!G101)/3</f>
        <v>0</v>
      </c>
    </row>
    <row r="101" spans="1:13" ht="15.75" customHeight="1" x14ac:dyDescent="0.25">
      <c r="A101" s="64" t="s">
        <v>1087</v>
      </c>
      <c r="B101" s="65" t="s">
        <v>1303</v>
      </c>
      <c r="C101" s="76">
        <v>45785</v>
      </c>
      <c r="D101" s="65" t="s">
        <v>35</v>
      </c>
      <c r="E101" s="77" t="s">
        <v>1304</v>
      </c>
      <c r="F101" s="80"/>
      <c r="G101" s="65"/>
      <c r="H101" s="65"/>
      <c r="I101" s="65"/>
      <c r="J101" s="65"/>
      <c r="K101" s="66"/>
      <c r="L101" s="65"/>
      <c r="M101" s="67">
        <f>('DATA 02 2025'!C102+'DATA 02 2025'!F102+'DATA 02 2025'!G102)/3</f>
        <v>0</v>
      </c>
    </row>
    <row r="102" spans="1:13" ht="15.75" customHeight="1" x14ac:dyDescent="0.25">
      <c r="A102" s="64" t="s">
        <v>1087</v>
      </c>
      <c r="B102" s="65" t="s">
        <v>1305</v>
      </c>
      <c r="C102" s="76">
        <v>45785</v>
      </c>
      <c r="D102" s="65" t="s">
        <v>35</v>
      </c>
      <c r="E102" s="77" t="s">
        <v>1306</v>
      </c>
      <c r="F102" s="79">
        <v>45807</v>
      </c>
      <c r="G102" s="65" t="s">
        <v>17</v>
      </c>
      <c r="H102" s="65" t="s">
        <v>1307</v>
      </c>
      <c r="I102" s="65" t="s">
        <v>19</v>
      </c>
      <c r="J102" s="65" t="s">
        <v>26</v>
      </c>
      <c r="K102" s="66"/>
      <c r="L102" s="65" t="s">
        <v>174</v>
      </c>
      <c r="M102" s="67">
        <f>('DATA 02 2025'!C103+'DATA 02 2025'!F103+'DATA 02 2025'!G103)/3</f>
        <v>0.66666666666666663</v>
      </c>
    </row>
    <row r="103" spans="1:13" ht="15.75" customHeight="1" x14ac:dyDescent="0.25">
      <c r="A103" s="64" t="s">
        <v>1087</v>
      </c>
      <c r="B103" s="65" t="s">
        <v>1308</v>
      </c>
      <c r="C103" s="76">
        <v>45785</v>
      </c>
      <c r="D103" s="65" t="s">
        <v>35</v>
      </c>
      <c r="E103" s="77" t="s">
        <v>1309</v>
      </c>
      <c r="F103" s="79">
        <v>45874</v>
      </c>
      <c r="G103" s="65" t="s">
        <v>17</v>
      </c>
      <c r="H103" s="65" t="s">
        <v>1310</v>
      </c>
      <c r="I103" s="65" t="s">
        <v>19</v>
      </c>
      <c r="J103" s="65" t="s">
        <v>26</v>
      </c>
      <c r="K103" s="66"/>
      <c r="L103" s="65" t="s">
        <v>174</v>
      </c>
      <c r="M103" s="67">
        <f>('DATA 02 2025'!C104+'DATA 02 2025'!F104+'DATA 02 2025'!G104)/3</f>
        <v>0.66666666666666663</v>
      </c>
    </row>
    <row r="104" spans="1:13" ht="15.75" customHeight="1" x14ac:dyDescent="0.25">
      <c r="A104" s="64" t="s">
        <v>1087</v>
      </c>
      <c r="B104" s="65" t="s">
        <v>1311</v>
      </c>
      <c r="C104" s="76">
        <v>45785</v>
      </c>
      <c r="D104" s="65" t="s">
        <v>35</v>
      </c>
      <c r="E104" s="77" t="s">
        <v>1312</v>
      </c>
      <c r="F104" s="79">
        <v>45797</v>
      </c>
      <c r="G104" s="65" t="s">
        <v>17</v>
      </c>
      <c r="H104" s="65" t="s">
        <v>1313</v>
      </c>
      <c r="I104" s="65" t="s">
        <v>19</v>
      </c>
      <c r="J104" s="65" t="s">
        <v>20</v>
      </c>
      <c r="K104" s="66"/>
      <c r="L104" s="65" t="s">
        <v>174</v>
      </c>
      <c r="M104" s="67">
        <f>('DATA 02 2025'!C105+'DATA 02 2025'!F105+'DATA 02 2025'!G105)/3</f>
        <v>0.83333333333333337</v>
      </c>
    </row>
    <row r="105" spans="1:13" ht="15.75" customHeight="1" x14ac:dyDescent="0.25">
      <c r="A105" s="64" t="s">
        <v>1087</v>
      </c>
      <c r="B105" s="65" t="s">
        <v>1314</v>
      </c>
      <c r="C105" s="76">
        <v>45785</v>
      </c>
      <c r="D105" s="65" t="s">
        <v>35</v>
      </c>
      <c r="E105" s="77" t="s">
        <v>1315</v>
      </c>
      <c r="F105" s="79"/>
      <c r="G105" s="65"/>
      <c r="H105" s="65"/>
      <c r="I105" s="65"/>
      <c r="J105" s="65"/>
      <c r="K105" s="65"/>
      <c r="L105" s="65"/>
      <c r="M105" s="67">
        <f>('DATA 02 2025'!C106+'DATA 02 2025'!F106+'DATA 02 2025'!G106)/3</f>
        <v>0</v>
      </c>
    </row>
    <row r="106" spans="1:13" ht="15.75" customHeight="1" x14ac:dyDescent="0.25">
      <c r="A106" s="64" t="s">
        <v>1087</v>
      </c>
      <c r="B106" s="65" t="s">
        <v>1316</v>
      </c>
      <c r="C106" s="76">
        <v>45785</v>
      </c>
      <c r="D106" s="65" t="s">
        <v>35</v>
      </c>
      <c r="E106" s="77" t="s">
        <v>1317</v>
      </c>
      <c r="F106" s="79"/>
      <c r="G106" s="65"/>
      <c r="H106" s="65"/>
      <c r="I106" s="65"/>
      <c r="J106" s="65"/>
      <c r="K106" s="65"/>
      <c r="L106" s="65"/>
      <c r="M106" s="67">
        <f>('DATA 02 2025'!C107+'DATA 02 2025'!F107+'DATA 02 2025'!G107)/3</f>
        <v>0</v>
      </c>
    </row>
    <row r="107" spans="1:13" ht="15.75" customHeight="1" x14ac:dyDescent="0.25">
      <c r="A107" s="64" t="s">
        <v>1087</v>
      </c>
      <c r="B107" s="65" t="s">
        <v>1318</v>
      </c>
      <c r="C107" s="76">
        <v>45790</v>
      </c>
      <c r="D107" s="65" t="s">
        <v>829</v>
      </c>
      <c r="E107" s="77" t="s">
        <v>1319</v>
      </c>
      <c r="F107" s="80"/>
      <c r="G107" s="65"/>
      <c r="H107" s="65"/>
      <c r="I107" s="65"/>
      <c r="J107" s="65"/>
      <c r="K107" s="66"/>
      <c r="L107" s="65"/>
      <c r="M107" s="67">
        <f>('DATA 02 2025'!C108+'DATA 02 2025'!F108+'DATA 02 2025'!G108)/3</f>
        <v>0</v>
      </c>
    </row>
    <row r="108" spans="1:13" ht="15.75" customHeight="1" x14ac:dyDescent="0.25">
      <c r="A108" s="64" t="s">
        <v>1087</v>
      </c>
      <c r="B108" s="65" t="s">
        <v>1320</v>
      </c>
      <c r="C108" s="76">
        <v>45785</v>
      </c>
      <c r="D108" s="65" t="s">
        <v>35</v>
      </c>
      <c r="E108" s="77" t="s">
        <v>1321</v>
      </c>
      <c r="F108" s="80"/>
      <c r="G108" s="65"/>
      <c r="H108" s="65"/>
      <c r="I108" s="65"/>
      <c r="J108" s="65"/>
      <c r="K108" s="66"/>
      <c r="L108" s="65"/>
      <c r="M108" s="67">
        <f>('DATA 02 2025'!C109+'DATA 02 2025'!F109+'DATA 02 2025'!G109)/3</f>
        <v>0</v>
      </c>
    </row>
    <row r="109" spans="1:13" ht="15.75" customHeight="1" x14ac:dyDescent="0.25">
      <c r="A109" s="64" t="s">
        <v>1087</v>
      </c>
      <c r="B109" s="65" t="s">
        <v>1322</v>
      </c>
      <c r="C109" s="76">
        <v>45785</v>
      </c>
      <c r="D109" s="65" t="s">
        <v>35</v>
      </c>
      <c r="E109" s="77" t="s">
        <v>1323</v>
      </c>
      <c r="F109" s="79"/>
      <c r="G109" s="65"/>
      <c r="H109" s="65"/>
      <c r="I109" s="65"/>
      <c r="J109" s="65"/>
      <c r="K109" s="65"/>
      <c r="L109" s="65"/>
      <c r="M109" s="67">
        <f>('DATA 02 2025'!C110+'DATA 02 2025'!F110+'DATA 02 2025'!G110)/3</f>
        <v>0</v>
      </c>
    </row>
    <row r="110" spans="1:13" ht="15.75" customHeight="1" x14ac:dyDescent="0.25">
      <c r="A110" s="64" t="s">
        <v>1087</v>
      </c>
      <c r="B110" s="65" t="s">
        <v>1324</v>
      </c>
      <c r="C110" s="76">
        <v>45785</v>
      </c>
      <c r="D110" s="65" t="s">
        <v>35</v>
      </c>
      <c r="E110" s="77" t="s">
        <v>1325</v>
      </c>
      <c r="F110" s="80"/>
      <c r="G110" s="65"/>
      <c r="H110" s="65"/>
      <c r="I110" s="65"/>
      <c r="J110" s="65"/>
      <c r="K110" s="66"/>
      <c r="L110" s="65"/>
      <c r="M110" s="67">
        <f>('DATA 02 2025'!C111+'DATA 02 2025'!F111+'DATA 02 2025'!G111)/3</f>
        <v>0</v>
      </c>
    </row>
    <row r="111" spans="1:13" ht="15.75" customHeight="1" x14ac:dyDescent="0.25">
      <c r="A111" s="64" t="s">
        <v>1087</v>
      </c>
      <c r="B111" s="65" t="s">
        <v>1326</v>
      </c>
      <c r="C111" s="76">
        <v>45785</v>
      </c>
      <c r="D111" s="65" t="s">
        <v>35</v>
      </c>
      <c r="E111" s="77" t="s">
        <v>1327</v>
      </c>
      <c r="F111" s="79"/>
      <c r="G111" s="65"/>
      <c r="H111" s="65"/>
      <c r="I111" s="65"/>
      <c r="J111" s="65"/>
      <c r="K111" s="66"/>
      <c r="L111" s="65"/>
      <c r="M111" s="67">
        <f>('DATA 02 2025'!C112+'DATA 02 2025'!F112+'DATA 02 2025'!G112)/3</f>
        <v>0</v>
      </c>
    </row>
    <row r="112" spans="1:13" ht="15.75" customHeight="1" x14ac:dyDescent="0.25">
      <c r="A112" s="64" t="s">
        <v>1087</v>
      </c>
      <c r="B112" s="65" t="s">
        <v>1328</v>
      </c>
      <c r="C112" s="76">
        <v>45785</v>
      </c>
      <c r="D112" s="65" t="s">
        <v>35</v>
      </c>
      <c r="E112" s="77" t="s">
        <v>1329</v>
      </c>
      <c r="F112" s="79">
        <v>45807</v>
      </c>
      <c r="G112" s="65" t="s">
        <v>17</v>
      </c>
      <c r="H112" s="65" t="s">
        <v>1330</v>
      </c>
      <c r="I112" s="65" t="s">
        <v>19</v>
      </c>
      <c r="J112" s="65" t="s">
        <v>26</v>
      </c>
      <c r="K112" s="66"/>
      <c r="L112" s="65"/>
      <c r="M112" s="67">
        <f>('DATA 02 2025'!C113+'DATA 02 2025'!F113+'DATA 02 2025'!G113)/3</f>
        <v>0.5</v>
      </c>
    </row>
    <row r="113" spans="1:13" ht="15.75" customHeight="1" x14ac:dyDescent="0.25">
      <c r="A113" s="64" t="s">
        <v>1087</v>
      </c>
      <c r="B113" s="65" t="s">
        <v>1331</v>
      </c>
      <c r="C113" s="76">
        <v>45785</v>
      </c>
      <c r="D113" s="65" t="s">
        <v>35</v>
      </c>
      <c r="E113" s="77" t="s">
        <v>1332</v>
      </c>
      <c r="F113" s="80"/>
      <c r="G113" s="65"/>
      <c r="H113" s="65"/>
      <c r="I113" s="65"/>
      <c r="J113" s="65"/>
      <c r="K113" s="66"/>
      <c r="L113" s="65"/>
      <c r="M113" s="67">
        <f>('DATA 02 2025'!C114+'DATA 02 2025'!F114+'DATA 02 2025'!G114)/3</f>
        <v>0</v>
      </c>
    </row>
    <row r="114" spans="1:13" ht="15.75" customHeight="1" x14ac:dyDescent="0.25">
      <c r="A114" s="64" t="s">
        <v>1087</v>
      </c>
      <c r="B114" s="65" t="s">
        <v>1333</v>
      </c>
      <c r="C114" s="76">
        <v>45785</v>
      </c>
      <c r="D114" s="65" t="s">
        <v>35</v>
      </c>
      <c r="E114" s="77" t="s">
        <v>1334</v>
      </c>
      <c r="F114" s="79">
        <v>45807</v>
      </c>
      <c r="G114" s="65" t="s">
        <v>17</v>
      </c>
      <c r="H114" s="65" t="s">
        <v>1335</v>
      </c>
      <c r="I114" s="65" t="s">
        <v>19</v>
      </c>
      <c r="J114" s="65" t="s">
        <v>26</v>
      </c>
      <c r="K114" s="65"/>
      <c r="L114" s="65" t="s">
        <v>174</v>
      </c>
      <c r="M114" s="67">
        <f>('DATA 02 2025'!C115+'DATA 02 2025'!F115+'DATA 02 2025'!G115)/3</f>
        <v>0.66666666666666663</v>
      </c>
    </row>
    <row r="115" spans="1:13" ht="15.75" customHeight="1" x14ac:dyDescent="0.25">
      <c r="A115" s="64" t="s">
        <v>1087</v>
      </c>
      <c r="B115" s="65" t="s">
        <v>1336</v>
      </c>
      <c r="C115" s="76">
        <v>45758</v>
      </c>
      <c r="D115" s="65" t="s">
        <v>829</v>
      </c>
      <c r="E115" s="77" t="s">
        <v>1337</v>
      </c>
      <c r="F115" s="61" t="s">
        <v>1793</v>
      </c>
      <c r="G115" s="65" t="s">
        <v>17</v>
      </c>
      <c r="H115" s="65" t="s">
        <v>1135</v>
      </c>
      <c r="I115" s="65" t="s">
        <v>19</v>
      </c>
      <c r="J115" s="65" t="s">
        <v>20</v>
      </c>
      <c r="K115" s="65"/>
      <c r="L115" s="69" t="s">
        <v>174</v>
      </c>
      <c r="M115" s="67">
        <f>('DATA 02 2025'!C116+'DATA 02 2025'!F116+'DATA 02 2025'!G116)/3</f>
        <v>0.83333333333333337</v>
      </c>
    </row>
    <row r="116" spans="1:13" ht="15.75" customHeight="1" x14ac:dyDescent="0.25">
      <c r="A116" s="64" t="s">
        <v>1087</v>
      </c>
      <c r="B116" s="65" t="s">
        <v>1338</v>
      </c>
      <c r="C116" s="76">
        <v>45785</v>
      </c>
      <c r="D116" s="65" t="s">
        <v>35</v>
      </c>
      <c r="E116" s="77" t="s">
        <v>1339</v>
      </c>
      <c r="F116" s="79">
        <v>45800</v>
      </c>
      <c r="G116" s="65" t="s">
        <v>17</v>
      </c>
      <c r="H116" s="65" t="s">
        <v>1135</v>
      </c>
      <c r="I116" s="65" t="s">
        <v>19</v>
      </c>
      <c r="J116" s="65" t="s">
        <v>20</v>
      </c>
      <c r="K116" s="65"/>
      <c r="L116" s="65"/>
      <c r="M116" s="67">
        <f>('DATA 02 2025'!C117+'DATA 02 2025'!F117+'DATA 02 2025'!G117)/3</f>
        <v>0.66666666666666663</v>
      </c>
    </row>
    <row r="117" spans="1:13" ht="15.75" customHeight="1" x14ac:dyDescent="0.25">
      <c r="A117" s="64" t="s">
        <v>1087</v>
      </c>
      <c r="B117" s="65" t="s">
        <v>1340</v>
      </c>
      <c r="C117" s="76">
        <v>45757</v>
      </c>
      <c r="D117" s="65" t="s">
        <v>829</v>
      </c>
      <c r="E117" s="77" t="s">
        <v>1341</v>
      </c>
      <c r="F117" s="79"/>
      <c r="G117" s="65"/>
      <c r="H117" s="65"/>
      <c r="I117" s="65"/>
      <c r="J117" s="65"/>
      <c r="K117" s="65"/>
      <c r="L117" s="65"/>
      <c r="M117" s="67">
        <f>('DATA 02 2025'!C118+'DATA 02 2025'!F118+'DATA 02 2025'!G118)/3</f>
        <v>0</v>
      </c>
    </row>
    <row r="118" spans="1:13" ht="15.75" customHeight="1" x14ac:dyDescent="0.25">
      <c r="A118" s="64" t="s">
        <v>1087</v>
      </c>
      <c r="B118" s="65" t="s">
        <v>1342</v>
      </c>
      <c r="C118" s="76">
        <v>45757</v>
      </c>
      <c r="D118" s="65" t="s">
        <v>829</v>
      </c>
      <c r="E118" s="77" t="s">
        <v>1343</v>
      </c>
      <c r="F118" s="79">
        <v>45804</v>
      </c>
      <c r="G118" s="65" t="s">
        <v>17</v>
      </c>
      <c r="H118" s="65" t="s">
        <v>1344</v>
      </c>
      <c r="I118" s="65" t="s">
        <v>19</v>
      </c>
      <c r="J118" s="65" t="s">
        <v>26</v>
      </c>
      <c r="K118" s="65"/>
      <c r="L118" s="65" t="s">
        <v>174</v>
      </c>
      <c r="M118" s="67">
        <f>('DATA 02 2025'!C119+'DATA 02 2025'!F119+'DATA 02 2025'!G119)/3</f>
        <v>0.66666666666666663</v>
      </c>
    </row>
    <row r="119" spans="1:13" ht="15.75" customHeight="1" x14ac:dyDescent="0.25">
      <c r="A119" s="64" t="s">
        <v>1087</v>
      </c>
      <c r="B119" s="65" t="s">
        <v>1345</v>
      </c>
      <c r="C119" s="76">
        <v>45785</v>
      </c>
      <c r="D119" s="65" t="s">
        <v>35</v>
      </c>
      <c r="E119" s="77" t="s">
        <v>1346</v>
      </c>
      <c r="F119" s="79"/>
      <c r="G119" s="65"/>
      <c r="H119" s="65"/>
      <c r="I119" s="65"/>
      <c r="J119" s="65"/>
      <c r="K119" s="65"/>
      <c r="L119" s="65"/>
      <c r="M119" s="67">
        <f>('DATA 02 2025'!C120+'DATA 02 2025'!F120+'DATA 02 2025'!G120)/3</f>
        <v>0</v>
      </c>
    </row>
    <row r="120" spans="1:13" ht="15.75" customHeight="1" x14ac:dyDescent="0.25">
      <c r="A120" s="64" t="s">
        <v>1087</v>
      </c>
      <c r="B120" s="65" t="s">
        <v>1347</v>
      </c>
      <c r="C120" s="76">
        <v>45751</v>
      </c>
      <c r="D120" s="65" t="s">
        <v>829</v>
      </c>
      <c r="E120" s="77" t="s">
        <v>1348</v>
      </c>
      <c r="F120" s="79"/>
      <c r="G120" s="65"/>
      <c r="H120" s="65"/>
      <c r="I120" s="65"/>
      <c r="J120" s="65"/>
      <c r="K120" s="65"/>
      <c r="L120" s="65"/>
      <c r="M120" s="67">
        <f>('DATA 02 2025'!C121+'DATA 02 2025'!F121+'DATA 02 2025'!G121)/3</f>
        <v>0</v>
      </c>
    </row>
    <row r="121" spans="1:13" ht="15.75" customHeight="1" x14ac:dyDescent="0.25">
      <c r="A121" s="64" t="s">
        <v>1087</v>
      </c>
      <c r="B121" s="65" t="s">
        <v>1349</v>
      </c>
      <c r="C121" s="76">
        <v>45757</v>
      </c>
      <c r="D121" s="65" t="s">
        <v>829</v>
      </c>
      <c r="E121" s="77" t="s">
        <v>1350</v>
      </c>
      <c r="F121" s="79"/>
      <c r="G121" s="65"/>
      <c r="H121" s="65"/>
      <c r="I121" s="65"/>
      <c r="J121" s="65"/>
      <c r="K121" s="65"/>
      <c r="L121" s="65"/>
      <c r="M121" s="67">
        <f>('DATA 02 2025'!C122+'DATA 02 2025'!F122+'DATA 02 2025'!G122)/3</f>
        <v>0</v>
      </c>
    </row>
    <row r="122" spans="1:13" ht="15.75" customHeight="1" x14ac:dyDescent="0.25">
      <c r="A122" s="64" t="s">
        <v>1087</v>
      </c>
      <c r="B122" s="65" t="s">
        <v>1351</v>
      </c>
      <c r="C122" s="76">
        <v>45785</v>
      </c>
      <c r="D122" s="65" t="s">
        <v>35</v>
      </c>
      <c r="E122" s="77" t="s">
        <v>1352</v>
      </c>
      <c r="F122" s="79"/>
      <c r="G122" s="65"/>
      <c r="H122" s="65"/>
      <c r="I122" s="65"/>
      <c r="J122" s="65"/>
      <c r="K122" s="65"/>
      <c r="L122" s="65"/>
      <c r="M122" s="67">
        <f>('DATA 02 2025'!C123+'DATA 02 2025'!F123+'DATA 02 2025'!G123)/3</f>
        <v>0</v>
      </c>
    </row>
    <row r="123" spans="1:13" ht="15.75" customHeight="1" x14ac:dyDescent="0.25">
      <c r="A123" s="64" t="s">
        <v>1087</v>
      </c>
      <c r="B123" s="65" t="s">
        <v>1353</v>
      </c>
      <c r="C123" s="76">
        <v>45785</v>
      </c>
      <c r="D123" s="65" t="s">
        <v>35</v>
      </c>
      <c r="E123" s="77" t="s">
        <v>1354</v>
      </c>
      <c r="F123" s="79"/>
      <c r="G123" s="65"/>
      <c r="H123" s="65"/>
      <c r="I123" s="65"/>
      <c r="J123" s="65"/>
      <c r="K123" s="65"/>
      <c r="L123" s="65"/>
      <c r="M123" s="67">
        <f>('DATA 02 2025'!C124+'DATA 02 2025'!F124+'DATA 02 2025'!G124)/3</f>
        <v>0</v>
      </c>
    </row>
    <row r="124" spans="1:13" ht="15.75" customHeight="1" x14ac:dyDescent="0.25">
      <c r="A124" s="64" t="s">
        <v>1087</v>
      </c>
      <c r="B124" s="65" t="s">
        <v>1355</v>
      </c>
      <c r="C124" s="76">
        <v>45758</v>
      </c>
      <c r="D124" s="65" t="s">
        <v>829</v>
      </c>
      <c r="E124" s="77" t="s">
        <v>1356</v>
      </c>
      <c r="F124" s="79">
        <v>45789</v>
      </c>
      <c r="G124" s="65" t="s">
        <v>17</v>
      </c>
      <c r="H124" s="65" t="s">
        <v>1135</v>
      </c>
      <c r="I124" s="65" t="s">
        <v>19</v>
      </c>
      <c r="J124" s="65" t="s">
        <v>26</v>
      </c>
      <c r="K124" s="65"/>
      <c r="L124" s="65"/>
      <c r="M124" s="67">
        <f>('DATA 02 2025'!C125+'DATA 02 2025'!F125+'DATA 02 2025'!G125)/3</f>
        <v>0.5</v>
      </c>
    </row>
    <row r="125" spans="1:13" ht="15.75" customHeight="1" x14ac:dyDescent="0.25">
      <c r="A125" s="64" t="s">
        <v>1087</v>
      </c>
      <c r="B125" s="65" t="s">
        <v>1357</v>
      </c>
      <c r="C125" s="76">
        <v>45785</v>
      </c>
      <c r="D125" s="65" t="s">
        <v>35</v>
      </c>
      <c r="E125" s="77" t="s">
        <v>1358</v>
      </c>
      <c r="F125" s="79"/>
      <c r="G125" s="65"/>
      <c r="H125" s="65"/>
      <c r="I125" s="65"/>
      <c r="J125" s="65"/>
      <c r="K125" s="65"/>
      <c r="L125" s="65"/>
      <c r="M125" s="67">
        <f>('DATA 02 2025'!C126+'DATA 02 2025'!F126+'DATA 02 2025'!G126)/3</f>
        <v>0</v>
      </c>
    </row>
    <row r="126" spans="1:13" ht="15.75" customHeight="1" x14ac:dyDescent="0.25">
      <c r="F126" s="71"/>
      <c r="K126" s="71"/>
    </row>
    <row r="127" spans="1:13" ht="15.75" customHeight="1" x14ac:dyDescent="0.25">
      <c r="F127" s="71"/>
      <c r="K127" s="71"/>
    </row>
    <row r="128" spans="1:13" ht="15.75" customHeight="1" x14ac:dyDescent="0.25">
      <c r="F128" s="71"/>
      <c r="G128" s="72"/>
      <c r="I128" s="72"/>
      <c r="J128" s="72"/>
      <c r="K128" s="71"/>
    </row>
    <row r="129" spans="6:11" ht="15.75" customHeight="1" x14ac:dyDescent="0.25">
      <c r="F129" s="71"/>
      <c r="G129" s="72"/>
      <c r="I129" s="72"/>
      <c r="J129" s="72"/>
      <c r="K129" s="71"/>
    </row>
    <row r="130" spans="6:11" ht="15.75" customHeight="1" x14ac:dyDescent="0.25">
      <c r="F130" s="71"/>
      <c r="G130" s="72"/>
      <c r="K130" s="71"/>
    </row>
    <row r="131" spans="6:11" ht="15.75" customHeight="1" x14ac:dyDescent="0.25">
      <c r="F131" s="71"/>
      <c r="K131" s="71"/>
    </row>
    <row r="132" spans="6:11" ht="15.75" customHeight="1" x14ac:dyDescent="0.25">
      <c r="F132" s="71"/>
      <c r="K132" s="71"/>
    </row>
    <row r="133" spans="6:11" ht="15.75" customHeight="1" x14ac:dyDescent="0.25">
      <c r="F133" s="71"/>
      <c r="K133" s="71"/>
    </row>
    <row r="134" spans="6:11" ht="15.75" customHeight="1" x14ac:dyDescent="0.25">
      <c r="F134" s="71"/>
      <c r="K134" s="71"/>
    </row>
    <row r="135" spans="6:11" ht="15.75" customHeight="1" x14ac:dyDescent="0.25">
      <c r="F135" s="71"/>
      <c r="K135" s="71"/>
    </row>
    <row r="136" spans="6:11" ht="15.75" customHeight="1" x14ac:dyDescent="0.25">
      <c r="F136" s="71"/>
      <c r="K136" s="71"/>
    </row>
    <row r="137" spans="6:11" ht="15.75" customHeight="1" x14ac:dyDescent="0.25">
      <c r="F137" s="71"/>
      <c r="K137" s="71"/>
    </row>
    <row r="138" spans="6:11" ht="15.75" customHeight="1" x14ac:dyDescent="0.25">
      <c r="F138" s="71"/>
      <c r="K138" s="71"/>
    </row>
    <row r="139" spans="6:11" ht="15.75" customHeight="1" x14ac:dyDescent="0.25">
      <c r="F139" s="71"/>
      <c r="K139" s="71"/>
    </row>
    <row r="140" spans="6:11" ht="15.75" customHeight="1" x14ac:dyDescent="0.25">
      <c r="F140" s="71"/>
      <c r="K140" s="71"/>
    </row>
    <row r="141" spans="6:11" ht="15.75" customHeight="1" x14ac:dyDescent="0.25">
      <c r="F141" s="71"/>
      <c r="K141" s="71"/>
    </row>
    <row r="142" spans="6:11" ht="15.75" customHeight="1" x14ac:dyDescent="0.25">
      <c r="F142" s="71"/>
      <c r="K142" s="71"/>
    </row>
    <row r="143" spans="6:11" ht="15.75" customHeight="1" x14ac:dyDescent="0.25">
      <c r="F143" s="71"/>
      <c r="K143" s="71"/>
    </row>
    <row r="144" spans="6:11" ht="15.75" customHeight="1" x14ac:dyDescent="0.25">
      <c r="F144" s="71"/>
      <c r="K144" s="71"/>
    </row>
    <row r="145" spans="6:11" ht="15.75" customHeight="1" x14ac:dyDescent="0.25">
      <c r="F145" s="71"/>
      <c r="K145" s="71"/>
    </row>
    <row r="146" spans="6:11" ht="15.75" customHeight="1" x14ac:dyDescent="0.25">
      <c r="F146" s="71"/>
      <c r="K146" s="71"/>
    </row>
    <row r="147" spans="6:11" ht="15.75" customHeight="1" x14ac:dyDescent="0.25">
      <c r="F147" s="71"/>
      <c r="K147" s="71"/>
    </row>
    <row r="148" spans="6:11" ht="15.75" customHeight="1" x14ac:dyDescent="0.25">
      <c r="F148" s="71"/>
      <c r="K148" s="71"/>
    </row>
    <row r="149" spans="6:11" ht="15.75" customHeight="1" x14ac:dyDescent="0.25">
      <c r="F149" s="71"/>
      <c r="K149" s="71"/>
    </row>
    <row r="150" spans="6:11" ht="15.75" customHeight="1" x14ac:dyDescent="0.25">
      <c r="F150" s="71"/>
      <c r="K150" s="71"/>
    </row>
    <row r="151" spans="6:11" ht="15.75" customHeight="1" x14ac:dyDescent="0.25">
      <c r="F151" s="71"/>
      <c r="K151" s="71"/>
    </row>
    <row r="152" spans="6:11" ht="15.75" customHeight="1" x14ac:dyDescent="0.25">
      <c r="F152" s="71"/>
      <c r="K152" s="71"/>
    </row>
    <row r="153" spans="6:11" ht="15.75" customHeight="1" x14ac:dyDescent="0.25">
      <c r="F153" s="71"/>
      <c r="K153" s="71"/>
    </row>
    <row r="154" spans="6:11" ht="15.75" customHeight="1" x14ac:dyDescent="0.25">
      <c r="F154" s="71"/>
      <c r="K154" s="71"/>
    </row>
    <row r="155" spans="6:11" ht="15.75" customHeight="1" x14ac:dyDescent="0.25">
      <c r="F155" s="71"/>
      <c r="K155" s="71"/>
    </row>
    <row r="156" spans="6:11" ht="15.75" customHeight="1" x14ac:dyDescent="0.25">
      <c r="F156" s="71"/>
      <c r="K156" s="71"/>
    </row>
    <row r="157" spans="6:11" ht="15.75" customHeight="1" x14ac:dyDescent="0.25">
      <c r="F157" s="71"/>
      <c r="K157" s="71"/>
    </row>
    <row r="158" spans="6:11" ht="15.75" customHeight="1" x14ac:dyDescent="0.25">
      <c r="F158" s="71"/>
      <c r="K158" s="71"/>
    </row>
    <row r="159" spans="6:11" ht="15.75" customHeight="1" x14ac:dyDescent="0.25">
      <c r="F159" s="71"/>
      <c r="K159" s="71"/>
    </row>
    <row r="160" spans="6:11" ht="15.75" customHeight="1" x14ac:dyDescent="0.25">
      <c r="F160" s="71"/>
      <c r="K160" s="71"/>
    </row>
    <row r="161" spans="6:11" ht="15.75" customHeight="1" x14ac:dyDescent="0.25">
      <c r="F161" s="71"/>
      <c r="K161" s="71"/>
    </row>
    <row r="162" spans="6:11" ht="15.75" customHeight="1" x14ac:dyDescent="0.25">
      <c r="F162" s="71"/>
      <c r="K162" s="71"/>
    </row>
    <row r="163" spans="6:11" ht="15.75" customHeight="1" x14ac:dyDescent="0.25">
      <c r="F163" s="71"/>
      <c r="K163" s="71"/>
    </row>
    <row r="164" spans="6:11" ht="15.75" customHeight="1" x14ac:dyDescent="0.25">
      <c r="F164" s="71"/>
      <c r="K164" s="71"/>
    </row>
    <row r="165" spans="6:11" ht="15.75" customHeight="1" x14ac:dyDescent="0.25">
      <c r="F165" s="71"/>
      <c r="K165" s="71"/>
    </row>
    <row r="166" spans="6:11" ht="15.75" customHeight="1" x14ac:dyDescent="0.25">
      <c r="F166" s="71"/>
      <c r="K166" s="71"/>
    </row>
    <row r="167" spans="6:11" ht="15.75" customHeight="1" x14ac:dyDescent="0.25">
      <c r="F167" s="71"/>
      <c r="K167" s="71"/>
    </row>
    <row r="168" spans="6:11" ht="15.75" customHeight="1" x14ac:dyDescent="0.25">
      <c r="F168" s="71"/>
      <c r="K168" s="71"/>
    </row>
    <row r="169" spans="6:11" ht="15.75" customHeight="1" x14ac:dyDescent="0.25">
      <c r="F169" s="71"/>
      <c r="K169" s="71"/>
    </row>
    <row r="170" spans="6:11" ht="15.75" customHeight="1" x14ac:dyDescent="0.25">
      <c r="F170" s="71"/>
      <c r="K170" s="71"/>
    </row>
    <row r="171" spans="6:11" ht="15.75" customHeight="1" x14ac:dyDescent="0.25">
      <c r="F171" s="71"/>
      <c r="K171" s="71"/>
    </row>
    <row r="172" spans="6:11" ht="15.75" customHeight="1" x14ac:dyDescent="0.25">
      <c r="F172" s="71"/>
      <c r="K172" s="71"/>
    </row>
    <row r="173" spans="6:11" ht="15.75" customHeight="1" x14ac:dyDescent="0.25">
      <c r="F173" s="71"/>
      <c r="K173" s="71"/>
    </row>
    <row r="174" spans="6:11" ht="15.75" customHeight="1" x14ac:dyDescent="0.25">
      <c r="F174" s="71"/>
      <c r="K174" s="71"/>
    </row>
    <row r="175" spans="6:11" ht="15.75" customHeight="1" x14ac:dyDescent="0.25">
      <c r="F175" s="71"/>
      <c r="K175" s="71"/>
    </row>
    <row r="176" spans="6:11" ht="15.75" customHeight="1" x14ac:dyDescent="0.25">
      <c r="F176" s="71"/>
      <c r="K176" s="71"/>
    </row>
    <row r="177" spans="6:11" ht="15.75" customHeight="1" x14ac:dyDescent="0.25">
      <c r="F177" s="71"/>
      <c r="K177" s="71"/>
    </row>
    <row r="178" spans="6:11" ht="15.75" customHeight="1" x14ac:dyDescent="0.25">
      <c r="F178" s="71"/>
      <c r="K178" s="71"/>
    </row>
    <row r="179" spans="6:11" ht="15.75" customHeight="1" x14ac:dyDescent="0.25">
      <c r="F179" s="71"/>
      <c r="K179" s="71"/>
    </row>
    <row r="180" spans="6:11" ht="15.75" customHeight="1" x14ac:dyDescent="0.25">
      <c r="F180" s="71"/>
      <c r="K180" s="71"/>
    </row>
    <row r="181" spans="6:11" ht="15.75" customHeight="1" x14ac:dyDescent="0.25">
      <c r="F181" s="71"/>
      <c r="K181" s="71"/>
    </row>
    <row r="182" spans="6:11" ht="15.75" customHeight="1" x14ac:dyDescent="0.25">
      <c r="F182" s="71"/>
      <c r="K182" s="71"/>
    </row>
    <row r="183" spans="6:11" ht="15.75" customHeight="1" x14ac:dyDescent="0.25">
      <c r="F183" s="71"/>
      <c r="K183" s="71"/>
    </row>
    <row r="184" spans="6:11" ht="15.75" customHeight="1" x14ac:dyDescent="0.25">
      <c r="F184" s="71"/>
      <c r="K184" s="71"/>
    </row>
    <row r="185" spans="6:11" ht="15.75" customHeight="1" x14ac:dyDescent="0.25">
      <c r="F185" s="71"/>
      <c r="K185" s="71"/>
    </row>
    <row r="186" spans="6:11" ht="15.75" customHeight="1" x14ac:dyDescent="0.25">
      <c r="F186" s="71"/>
      <c r="K186" s="71"/>
    </row>
    <row r="187" spans="6:11" ht="15.75" customHeight="1" x14ac:dyDescent="0.25">
      <c r="F187" s="71"/>
      <c r="K187" s="71"/>
    </row>
    <row r="188" spans="6:11" ht="15.75" customHeight="1" x14ac:dyDescent="0.25">
      <c r="F188" s="71"/>
      <c r="K188" s="71"/>
    </row>
    <row r="189" spans="6:11" ht="15.75" customHeight="1" x14ac:dyDescent="0.25">
      <c r="F189" s="71"/>
      <c r="K189" s="71"/>
    </row>
    <row r="190" spans="6:11" ht="15.75" customHeight="1" x14ac:dyDescent="0.25">
      <c r="F190" s="71"/>
      <c r="K190" s="71"/>
    </row>
    <row r="191" spans="6:11" ht="15.75" customHeight="1" x14ac:dyDescent="0.25">
      <c r="F191" s="71"/>
      <c r="K191" s="71"/>
    </row>
    <row r="192" spans="6:11" ht="15.75" customHeight="1" x14ac:dyDescent="0.25">
      <c r="F192" s="71"/>
      <c r="K192" s="71"/>
    </row>
    <row r="193" spans="6:11" ht="15.75" customHeight="1" x14ac:dyDescent="0.25">
      <c r="F193" s="71"/>
      <c r="K193" s="71"/>
    </row>
    <row r="194" spans="6:11" ht="15.75" customHeight="1" x14ac:dyDescent="0.25">
      <c r="F194" s="71"/>
      <c r="K194" s="71"/>
    </row>
    <row r="195" spans="6:11" ht="15.75" customHeight="1" x14ac:dyDescent="0.25">
      <c r="F195" s="71"/>
      <c r="K195" s="71"/>
    </row>
    <row r="196" spans="6:11" ht="15.75" customHeight="1" x14ac:dyDescent="0.25">
      <c r="F196" s="71"/>
      <c r="K196" s="71"/>
    </row>
    <row r="197" spans="6:11" ht="15.75" customHeight="1" x14ac:dyDescent="0.25">
      <c r="F197" s="71"/>
      <c r="K197" s="71"/>
    </row>
    <row r="198" spans="6:11" ht="15.75" customHeight="1" x14ac:dyDescent="0.25">
      <c r="F198" s="71"/>
      <c r="K198" s="71"/>
    </row>
    <row r="199" spans="6:11" ht="15.75" customHeight="1" x14ac:dyDescent="0.25">
      <c r="F199" s="71"/>
      <c r="K199" s="71"/>
    </row>
    <row r="200" spans="6:11" ht="15.75" customHeight="1" x14ac:dyDescent="0.25">
      <c r="F200" s="71"/>
      <c r="K200" s="71"/>
    </row>
    <row r="201" spans="6:11" ht="15.75" customHeight="1" x14ac:dyDescent="0.25">
      <c r="F201" s="71"/>
      <c r="K201" s="71"/>
    </row>
    <row r="202" spans="6:11" ht="15.75" customHeight="1" x14ac:dyDescent="0.25">
      <c r="F202" s="71"/>
      <c r="K202" s="71"/>
    </row>
    <row r="203" spans="6:11" ht="15.75" customHeight="1" x14ac:dyDescent="0.25">
      <c r="F203" s="71"/>
      <c r="K203" s="71"/>
    </row>
    <row r="204" spans="6:11" ht="15.75" customHeight="1" x14ac:dyDescent="0.25">
      <c r="F204" s="71"/>
      <c r="K204" s="71"/>
    </row>
    <row r="205" spans="6:11" ht="15.75" customHeight="1" x14ac:dyDescent="0.25">
      <c r="F205" s="71"/>
      <c r="K205" s="71"/>
    </row>
    <row r="206" spans="6:11" ht="15.75" customHeight="1" x14ac:dyDescent="0.25">
      <c r="F206" s="71"/>
      <c r="K206" s="71"/>
    </row>
    <row r="207" spans="6:11" ht="15.75" customHeight="1" x14ac:dyDescent="0.25">
      <c r="F207" s="71"/>
      <c r="K207" s="71"/>
    </row>
    <row r="208" spans="6:11" ht="15.75" customHeight="1" x14ac:dyDescent="0.25">
      <c r="F208" s="71"/>
      <c r="K208" s="71"/>
    </row>
    <row r="209" spans="6:11" ht="15.75" customHeight="1" x14ac:dyDescent="0.25">
      <c r="F209" s="71"/>
      <c r="K209" s="71"/>
    </row>
    <row r="210" spans="6:11" ht="15.75" customHeight="1" x14ac:dyDescent="0.25">
      <c r="F210" s="71"/>
      <c r="K210" s="71"/>
    </row>
    <row r="211" spans="6:11" ht="15.75" customHeight="1" x14ac:dyDescent="0.25">
      <c r="F211" s="71"/>
      <c r="K211" s="71"/>
    </row>
    <row r="212" spans="6:11" ht="15.75" customHeight="1" x14ac:dyDescent="0.25">
      <c r="F212" s="71"/>
      <c r="K212" s="71"/>
    </row>
    <row r="213" spans="6:11" ht="15.75" customHeight="1" x14ac:dyDescent="0.25">
      <c r="F213" s="71"/>
      <c r="K213" s="71"/>
    </row>
    <row r="214" spans="6:11" ht="15.75" customHeight="1" x14ac:dyDescent="0.25">
      <c r="F214" s="71"/>
      <c r="K214" s="71"/>
    </row>
    <row r="215" spans="6:11" ht="15.75" customHeight="1" x14ac:dyDescent="0.25">
      <c r="F215" s="71"/>
      <c r="K215" s="71"/>
    </row>
    <row r="216" spans="6:11" ht="15.75" customHeight="1" x14ac:dyDescent="0.25">
      <c r="F216" s="71"/>
      <c r="K216" s="71"/>
    </row>
    <row r="217" spans="6:11" ht="15.75" customHeight="1" x14ac:dyDescent="0.25">
      <c r="F217" s="71"/>
      <c r="K217" s="71"/>
    </row>
    <row r="218" spans="6:11" ht="15.75" customHeight="1" x14ac:dyDescent="0.25">
      <c r="F218" s="71"/>
      <c r="K218" s="71"/>
    </row>
    <row r="219" spans="6:11" ht="15.75" customHeight="1" x14ac:dyDescent="0.25">
      <c r="F219" s="71"/>
      <c r="K219" s="71"/>
    </row>
    <row r="220" spans="6:11" ht="15.75" customHeight="1" x14ac:dyDescent="0.25">
      <c r="F220" s="71"/>
      <c r="K220" s="71"/>
    </row>
    <row r="221" spans="6:11" ht="15.75" customHeight="1" x14ac:dyDescent="0.25">
      <c r="F221" s="71"/>
      <c r="K221" s="71"/>
    </row>
    <row r="222" spans="6:11" ht="15.75" customHeight="1" x14ac:dyDescent="0.25">
      <c r="F222" s="71"/>
      <c r="K222" s="71"/>
    </row>
    <row r="223" spans="6:11" ht="15.75" customHeight="1" x14ac:dyDescent="0.25">
      <c r="F223" s="71"/>
      <c r="K223" s="71"/>
    </row>
    <row r="224" spans="6:11" ht="15.75" customHeight="1" x14ac:dyDescent="0.25">
      <c r="F224" s="71"/>
      <c r="K224" s="71"/>
    </row>
    <row r="225" spans="6:11" ht="15.75" customHeight="1" x14ac:dyDescent="0.25">
      <c r="F225" s="71"/>
      <c r="K225" s="71"/>
    </row>
    <row r="226" spans="6:11" ht="15.75" customHeight="1" x14ac:dyDescent="0.25">
      <c r="F226" s="71"/>
      <c r="K226" s="71"/>
    </row>
    <row r="227" spans="6:11" ht="15.75" customHeight="1" x14ac:dyDescent="0.25">
      <c r="F227" s="71"/>
      <c r="K227" s="71"/>
    </row>
    <row r="228" spans="6:11" ht="15.75" customHeight="1" x14ac:dyDescent="0.25">
      <c r="F228" s="71"/>
      <c r="K228" s="71"/>
    </row>
    <row r="229" spans="6:11" ht="15.75" customHeight="1" x14ac:dyDescent="0.25">
      <c r="F229" s="71"/>
      <c r="K229" s="71"/>
    </row>
    <row r="230" spans="6:11" ht="15.75" customHeight="1" x14ac:dyDescent="0.25">
      <c r="F230" s="71"/>
      <c r="K230" s="71"/>
    </row>
    <row r="231" spans="6:11" ht="15.75" customHeight="1" x14ac:dyDescent="0.25">
      <c r="F231" s="71"/>
      <c r="K231" s="71"/>
    </row>
    <row r="232" spans="6:11" ht="15.75" customHeight="1" x14ac:dyDescent="0.25">
      <c r="F232" s="71"/>
      <c r="K232" s="71"/>
    </row>
    <row r="233" spans="6:11" ht="15.75" customHeight="1" x14ac:dyDescent="0.25">
      <c r="F233" s="71"/>
      <c r="K233" s="71"/>
    </row>
    <row r="234" spans="6:11" ht="15.75" customHeight="1" x14ac:dyDescent="0.25">
      <c r="F234" s="71"/>
      <c r="K234" s="71"/>
    </row>
    <row r="235" spans="6:11" ht="15.75" customHeight="1" x14ac:dyDescent="0.25">
      <c r="F235" s="71"/>
      <c r="K235" s="71"/>
    </row>
    <row r="236" spans="6:11" ht="15.75" customHeight="1" x14ac:dyDescent="0.25">
      <c r="F236" s="71"/>
      <c r="K236" s="71"/>
    </row>
    <row r="237" spans="6:11" ht="15.75" customHeight="1" x14ac:dyDescent="0.25">
      <c r="F237" s="71"/>
      <c r="K237" s="71"/>
    </row>
    <row r="238" spans="6:11" ht="15.75" customHeight="1" x14ac:dyDescent="0.25">
      <c r="F238" s="71"/>
      <c r="K238" s="71"/>
    </row>
    <row r="239" spans="6:11" ht="15.75" customHeight="1" x14ac:dyDescent="0.25">
      <c r="F239" s="71"/>
      <c r="K239" s="71"/>
    </row>
    <row r="240" spans="6:11" ht="15.75" customHeight="1" x14ac:dyDescent="0.25">
      <c r="F240" s="71"/>
      <c r="K240" s="71"/>
    </row>
    <row r="241" spans="6:11" ht="15.75" customHeight="1" x14ac:dyDescent="0.25">
      <c r="F241" s="71"/>
      <c r="K241" s="71"/>
    </row>
    <row r="242" spans="6:11" ht="15.75" customHeight="1" x14ac:dyDescent="0.25">
      <c r="F242" s="71"/>
      <c r="K242" s="71"/>
    </row>
    <row r="243" spans="6:11" ht="15.75" customHeight="1" x14ac:dyDescent="0.25">
      <c r="F243" s="71"/>
      <c r="K243" s="71"/>
    </row>
    <row r="244" spans="6:11" ht="15.75" customHeight="1" x14ac:dyDescent="0.25">
      <c r="F244" s="71"/>
      <c r="K244" s="71"/>
    </row>
    <row r="245" spans="6:11" ht="15.75" customHeight="1" x14ac:dyDescent="0.25">
      <c r="F245" s="71"/>
      <c r="K245" s="71"/>
    </row>
    <row r="246" spans="6:11" ht="15.75" customHeight="1" x14ac:dyDescent="0.25">
      <c r="F246" s="71"/>
      <c r="K246" s="71"/>
    </row>
    <row r="247" spans="6:11" ht="15.75" customHeight="1" x14ac:dyDescent="0.25">
      <c r="F247" s="71"/>
      <c r="K247" s="71"/>
    </row>
    <row r="248" spans="6:11" ht="15.75" customHeight="1" x14ac:dyDescent="0.25">
      <c r="F248" s="71"/>
      <c r="K248" s="71"/>
    </row>
    <row r="249" spans="6:11" ht="15.75" customHeight="1" x14ac:dyDescent="0.25">
      <c r="F249" s="71"/>
      <c r="K249" s="71"/>
    </row>
    <row r="250" spans="6:11" ht="15.75" customHeight="1" x14ac:dyDescent="0.25">
      <c r="F250" s="71"/>
      <c r="K250" s="71"/>
    </row>
    <row r="251" spans="6:11" ht="15.75" customHeight="1" x14ac:dyDescent="0.25">
      <c r="F251" s="71"/>
      <c r="K251" s="71"/>
    </row>
    <row r="252" spans="6:11" ht="15.75" customHeight="1" x14ac:dyDescent="0.25">
      <c r="F252" s="71"/>
      <c r="K252" s="71"/>
    </row>
    <row r="253" spans="6:11" ht="15.75" customHeight="1" x14ac:dyDescent="0.25">
      <c r="F253" s="71"/>
      <c r="K253" s="71"/>
    </row>
    <row r="254" spans="6:11" ht="15.75" customHeight="1" x14ac:dyDescent="0.25">
      <c r="F254" s="71"/>
      <c r="K254" s="71"/>
    </row>
    <row r="255" spans="6:11" ht="15.75" customHeight="1" x14ac:dyDescent="0.25">
      <c r="F255" s="71"/>
      <c r="K255" s="71"/>
    </row>
    <row r="256" spans="6:11" ht="15.75" customHeight="1" x14ac:dyDescent="0.25">
      <c r="F256" s="71"/>
      <c r="K256" s="71"/>
    </row>
    <row r="257" spans="6:11" ht="15.75" customHeight="1" x14ac:dyDescent="0.25">
      <c r="F257" s="71"/>
      <c r="K257" s="71"/>
    </row>
    <row r="258" spans="6:11" ht="15.75" customHeight="1" x14ac:dyDescent="0.25">
      <c r="F258" s="71"/>
      <c r="K258" s="71"/>
    </row>
    <row r="259" spans="6:11" ht="15.75" customHeight="1" x14ac:dyDescent="0.25">
      <c r="F259" s="71"/>
      <c r="K259" s="71"/>
    </row>
    <row r="260" spans="6:11" ht="15.75" customHeight="1" x14ac:dyDescent="0.25">
      <c r="F260" s="71"/>
      <c r="K260" s="71"/>
    </row>
    <row r="261" spans="6:11" ht="15.75" customHeight="1" x14ac:dyDescent="0.25">
      <c r="F261" s="71"/>
      <c r="K261" s="71"/>
    </row>
    <row r="262" spans="6:11" ht="15.75" customHeight="1" x14ac:dyDescent="0.25">
      <c r="F262" s="71"/>
      <c r="K262" s="71"/>
    </row>
    <row r="263" spans="6:11" ht="15.75" customHeight="1" x14ac:dyDescent="0.25">
      <c r="F263" s="71"/>
      <c r="K263" s="71"/>
    </row>
    <row r="264" spans="6:11" ht="15.75" customHeight="1" x14ac:dyDescent="0.25">
      <c r="F264" s="71"/>
      <c r="K264" s="71"/>
    </row>
    <row r="265" spans="6:11" ht="15.75" customHeight="1" x14ac:dyDescent="0.25">
      <c r="F265" s="71"/>
      <c r="K265" s="71"/>
    </row>
    <row r="266" spans="6:11" ht="15.75" customHeight="1" x14ac:dyDescent="0.25">
      <c r="F266" s="71"/>
      <c r="K266" s="71"/>
    </row>
    <row r="267" spans="6:11" ht="15.75" customHeight="1" x14ac:dyDescent="0.25">
      <c r="F267" s="71"/>
      <c r="K267" s="71"/>
    </row>
    <row r="268" spans="6:11" ht="15.75" customHeight="1" x14ac:dyDescent="0.25">
      <c r="F268" s="71"/>
      <c r="K268" s="71"/>
    </row>
    <row r="269" spans="6:11" ht="15.75" customHeight="1" x14ac:dyDescent="0.25">
      <c r="F269" s="71"/>
      <c r="K269" s="71"/>
    </row>
    <row r="270" spans="6:11" ht="15.75" customHeight="1" x14ac:dyDescent="0.25">
      <c r="F270" s="71"/>
      <c r="K270" s="71"/>
    </row>
    <row r="271" spans="6:11" ht="15.75" customHeight="1" x14ac:dyDescent="0.25">
      <c r="F271" s="71"/>
      <c r="K271" s="71"/>
    </row>
    <row r="272" spans="6:11" ht="15.75" customHeight="1" x14ac:dyDescent="0.25">
      <c r="F272" s="71"/>
      <c r="K272" s="71"/>
    </row>
    <row r="273" spans="6:11" ht="15.75" customHeight="1" x14ac:dyDescent="0.25">
      <c r="F273" s="71"/>
      <c r="K273" s="71"/>
    </row>
    <row r="274" spans="6:11" ht="15.75" customHeight="1" x14ac:dyDescent="0.25">
      <c r="F274" s="71"/>
      <c r="K274" s="71"/>
    </row>
    <row r="275" spans="6:11" ht="15.75" customHeight="1" x14ac:dyDescent="0.25">
      <c r="F275" s="71"/>
      <c r="K275" s="71"/>
    </row>
    <row r="276" spans="6:11" ht="15.75" customHeight="1" x14ac:dyDescent="0.25">
      <c r="F276" s="71"/>
      <c r="K276" s="71"/>
    </row>
    <row r="277" spans="6:11" ht="15.75" customHeight="1" x14ac:dyDescent="0.25">
      <c r="F277" s="71"/>
      <c r="K277" s="71"/>
    </row>
    <row r="278" spans="6:11" ht="15.75" customHeight="1" x14ac:dyDescent="0.25">
      <c r="F278" s="71"/>
      <c r="K278" s="71"/>
    </row>
    <row r="279" spans="6:11" ht="15.75" customHeight="1" x14ac:dyDescent="0.25">
      <c r="F279" s="71"/>
      <c r="K279" s="71"/>
    </row>
    <row r="280" spans="6:11" ht="15.75" customHeight="1" x14ac:dyDescent="0.25">
      <c r="F280" s="71"/>
      <c r="K280" s="71"/>
    </row>
    <row r="281" spans="6:11" ht="15.75" customHeight="1" x14ac:dyDescent="0.25">
      <c r="F281" s="71"/>
      <c r="K281" s="71"/>
    </row>
    <row r="282" spans="6:11" ht="15.75" customHeight="1" x14ac:dyDescent="0.25">
      <c r="F282" s="71"/>
      <c r="K282" s="71"/>
    </row>
    <row r="283" spans="6:11" ht="15.75" customHeight="1" x14ac:dyDescent="0.25">
      <c r="F283" s="71"/>
      <c r="K283" s="71"/>
    </row>
    <row r="284" spans="6:11" ht="15.75" customHeight="1" x14ac:dyDescent="0.25">
      <c r="F284" s="71"/>
      <c r="K284" s="71"/>
    </row>
    <row r="285" spans="6:11" ht="15.75" customHeight="1" x14ac:dyDescent="0.25">
      <c r="F285" s="71"/>
      <c r="K285" s="71"/>
    </row>
    <row r="286" spans="6:11" ht="15.75" customHeight="1" x14ac:dyDescent="0.25">
      <c r="F286" s="71"/>
      <c r="K286" s="71"/>
    </row>
    <row r="287" spans="6:11" ht="15.75" customHeight="1" x14ac:dyDescent="0.25">
      <c r="F287" s="71"/>
      <c r="K287" s="71"/>
    </row>
    <row r="288" spans="6:11" ht="15.75" customHeight="1" x14ac:dyDescent="0.25">
      <c r="F288" s="71"/>
      <c r="K288" s="71"/>
    </row>
    <row r="289" spans="6:11" ht="15.75" customHeight="1" x14ac:dyDescent="0.25">
      <c r="F289" s="71"/>
      <c r="K289" s="71"/>
    </row>
    <row r="290" spans="6:11" ht="15.75" customHeight="1" x14ac:dyDescent="0.25">
      <c r="F290" s="71"/>
      <c r="K290" s="71"/>
    </row>
    <row r="291" spans="6:11" ht="15.75" customHeight="1" x14ac:dyDescent="0.25">
      <c r="F291" s="71"/>
      <c r="K291" s="71"/>
    </row>
    <row r="292" spans="6:11" ht="15.75" customHeight="1" x14ac:dyDescent="0.25">
      <c r="F292" s="71"/>
      <c r="K292" s="71"/>
    </row>
    <row r="293" spans="6:11" ht="15.75" customHeight="1" x14ac:dyDescent="0.25">
      <c r="F293" s="71"/>
      <c r="K293" s="71"/>
    </row>
    <row r="294" spans="6:11" ht="15.75" customHeight="1" x14ac:dyDescent="0.25">
      <c r="F294" s="71"/>
      <c r="K294" s="71"/>
    </row>
    <row r="295" spans="6:11" ht="15.75" customHeight="1" x14ac:dyDescent="0.25">
      <c r="F295" s="71"/>
      <c r="K295" s="71"/>
    </row>
    <row r="296" spans="6:11" ht="15.75" customHeight="1" x14ac:dyDescent="0.25">
      <c r="F296" s="71"/>
      <c r="K296" s="71"/>
    </row>
    <row r="297" spans="6:11" ht="15.75" customHeight="1" x14ac:dyDescent="0.25">
      <c r="F297" s="71"/>
      <c r="K297" s="71"/>
    </row>
    <row r="298" spans="6:11" ht="15.75" customHeight="1" x14ac:dyDescent="0.25">
      <c r="F298" s="71"/>
      <c r="K298" s="71"/>
    </row>
    <row r="299" spans="6:11" ht="15.75" customHeight="1" x14ac:dyDescent="0.25">
      <c r="F299" s="71"/>
      <c r="K299" s="71"/>
    </row>
    <row r="300" spans="6:11" ht="15.75" customHeight="1" x14ac:dyDescent="0.25">
      <c r="F300" s="71"/>
      <c r="K300" s="71"/>
    </row>
    <row r="301" spans="6:11" ht="15.75" customHeight="1" x14ac:dyDescent="0.25">
      <c r="F301" s="71"/>
      <c r="K301" s="71"/>
    </row>
    <row r="302" spans="6:11" ht="15.75" customHeight="1" x14ac:dyDescent="0.25">
      <c r="F302" s="71"/>
      <c r="K302" s="71"/>
    </row>
    <row r="303" spans="6:11" ht="15.75" customHeight="1" x14ac:dyDescent="0.25">
      <c r="F303" s="71"/>
      <c r="K303" s="71"/>
    </row>
    <row r="304" spans="6:11" ht="15.75" customHeight="1" x14ac:dyDescent="0.25">
      <c r="F304" s="71"/>
      <c r="K304" s="71"/>
    </row>
    <row r="305" spans="6:11" ht="15.75" customHeight="1" x14ac:dyDescent="0.25">
      <c r="F305" s="71"/>
      <c r="K305" s="71"/>
    </row>
    <row r="306" spans="6:11" ht="15.75" customHeight="1" x14ac:dyDescent="0.25">
      <c r="F306" s="71"/>
      <c r="K306" s="71"/>
    </row>
    <row r="307" spans="6:11" ht="15.75" customHeight="1" x14ac:dyDescent="0.25">
      <c r="F307" s="71"/>
      <c r="K307" s="71"/>
    </row>
    <row r="308" spans="6:11" ht="15.75" customHeight="1" x14ac:dyDescent="0.25">
      <c r="F308" s="71"/>
      <c r="K308" s="71"/>
    </row>
    <row r="309" spans="6:11" ht="15.75" customHeight="1" x14ac:dyDescent="0.25">
      <c r="F309" s="71"/>
      <c r="K309" s="71"/>
    </row>
    <row r="310" spans="6:11" ht="15.75" customHeight="1" x14ac:dyDescent="0.25">
      <c r="F310" s="71"/>
      <c r="K310" s="71"/>
    </row>
    <row r="311" spans="6:11" ht="15.75" customHeight="1" x14ac:dyDescent="0.25">
      <c r="F311" s="71"/>
      <c r="K311" s="71"/>
    </row>
    <row r="312" spans="6:11" ht="15.75" customHeight="1" x14ac:dyDescent="0.25">
      <c r="F312" s="71"/>
      <c r="K312" s="71"/>
    </row>
    <row r="313" spans="6:11" ht="15.75" customHeight="1" x14ac:dyDescent="0.25">
      <c r="F313" s="71"/>
      <c r="K313" s="71"/>
    </row>
    <row r="314" spans="6:11" ht="15.75" customHeight="1" x14ac:dyDescent="0.25">
      <c r="F314" s="71"/>
      <c r="K314" s="71"/>
    </row>
    <row r="315" spans="6:11" ht="15.75" customHeight="1" x14ac:dyDescent="0.25">
      <c r="F315" s="71"/>
      <c r="K315" s="71"/>
    </row>
    <row r="316" spans="6:11" ht="15.75" customHeight="1" x14ac:dyDescent="0.25">
      <c r="F316" s="71"/>
      <c r="K316" s="71"/>
    </row>
    <row r="317" spans="6:11" ht="15.75" customHeight="1" x14ac:dyDescent="0.25">
      <c r="F317" s="71"/>
      <c r="K317" s="71"/>
    </row>
    <row r="318" spans="6:11" ht="15.75" customHeight="1" x14ac:dyDescent="0.25">
      <c r="F318" s="71"/>
      <c r="K318" s="71"/>
    </row>
    <row r="319" spans="6:11" ht="15.75" customHeight="1" x14ac:dyDescent="0.25">
      <c r="F319" s="71"/>
      <c r="K319" s="71"/>
    </row>
    <row r="320" spans="6:11" ht="15.75" customHeight="1" x14ac:dyDescent="0.25">
      <c r="F320" s="71"/>
      <c r="K320" s="71"/>
    </row>
    <row r="321" spans="6:11" ht="15.75" customHeight="1" x14ac:dyDescent="0.25">
      <c r="F321" s="71"/>
      <c r="K321" s="71"/>
    </row>
    <row r="322" spans="6:11" ht="15.75" customHeight="1" x14ac:dyDescent="0.25">
      <c r="F322" s="71"/>
      <c r="K322" s="71"/>
    </row>
    <row r="323" spans="6:11" ht="15.75" customHeight="1" x14ac:dyDescent="0.25">
      <c r="F323" s="71"/>
      <c r="K323" s="71"/>
    </row>
    <row r="324" spans="6:11" ht="15.75" customHeight="1" x14ac:dyDescent="0.25">
      <c r="F324" s="71"/>
      <c r="K324" s="71"/>
    </row>
    <row r="325" spans="6:11" ht="15.75" customHeight="1" x14ac:dyDescent="0.25">
      <c r="F325" s="71"/>
      <c r="K325" s="71"/>
    </row>
    <row r="326" spans="6:11" ht="15.75" customHeight="1" x14ac:dyDescent="0.25">
      <c r="F326" s="71"/>
      <c r="K326" s="71"/>
    </row>
    <row r="327" spans="6:11" ht="15.75" customHeight="1" x14ac:dyDescent="0.25">
      <c r="F327" s="71"/>
      <c r="K327" s="71"/>
    </row>
    <row r="328" spans="6:11" ht="15.75" customHeight="1" x14ac:dyDescent="0.25">
      <c r="F328" s="71"/>
      <c r="K328" s="71"/>
    </row>
    <row r="329" spans="6:11" ht="15.75" customHeight="1" x14ac:dyDescent="0.25">
      <c r="F329" s="71"/>
      <c r="K329" s="71"/>
    </row>
    <row r="330" spans="6:11" ht="15.75" customHeight="1" x14ac:dyDescent="0.25">
      <c r="F330" s="71"/>
      <c r="K330" s="71"/>
    </row>
    <row r="331" spans="6:11" ht="15.75" customHeight="1" x14ac:dyDescent="0.25">
      <c r="F331" s="71"/>
      <c r="K331" s="71"/>
    </row>
    <row r="332" spans="6:11" ht="15.75" customHeight="1" x14ac:dyDescent="0.25">
      <c r="F332" s="71"/>
      <c r="K332" s="71"/>
    </row>
    <row r="333" spans="6:11" ht="15.75" customHeight="1" x14ac:dyDescent="0.25">
      <c r="F333" s="71"/>
      <c r="K333" s="71"/>
    </row>
    <row r="334" spans="6:11" ht="15.75" customHeight="1" x14ac:dyDescent="0.25">
      <c r="F334" s="71"/>
      <c r="K334" s="71"/>
    </row>
    <row r="335" spans="6:11" ht="15.75" customHeight="1" x14ac:dyDescent="0.25">
      <c r="F335" s="71"/>
      <c r="K335" s="71"/>
    </row>
    <row r="336" spans="6:11" ht="15.75" customHeight="1" x14ac:dyDescent="0.25">
      <c r="F336" s="71"/>
      <c r="K336" s="71"/>
    </row>
    <row r="337" spans="6:11" ht="15.75" customHeight="1" x14ac:dyDescent="0.25">
      <c r="F337" s="71"/>
      <c r="K337" s="71"/>
    </row>
    <row r="338" spans="6:11" ht="15.75" customHeight="1" x14ac:dyDescent="0.25">
      <c r="F338" s="71"/>
      <c r="K338" s="71"/>
    </row>
    <row r="339" spans="6:11" ht="15.75" customHeight="1" x14ac:dyDescent="0.25">
      <c r="F339" s="71"/>
      <c r="K339" s="71"/>
    </row>
    <row r="340" spans="6:11" ht="15.75" customHeight="1" x14ac:dyDescent="0.25">
      <c r="F340" s="71"/>
      <c r="K340" s="71"/>
    </row>
    <row r="341" spans="6:11" ht="15.75" customHeight="1" x14ac:dyDescent="0.25">
      <c r="F341" s="71"/>
      <c r="K341" s="71"/>
    </row>
    <row r="342" spans="6:11" ht="15.75" customHeight="1" x14ac:dyDescent="0.25">
      <c r="F342" s="71"/>
      <c r="K342" s="71"/>
    </row>
    <row r="343" spans="6:11" ht="15.75" customHeight="1" x14ac:dyDescent="0.25">
      <c r="F343" s="71"/>
      <c r="K343" s="71"/>
    </row>
    <row r="344" spans="6:11" ht="15.75" customHeight="1" x14ac:dyDescent="0.25">
      <c r="F344" s="71"/>
      <c r="K344" s="71"/>
    </row>
    <row r="345" spans="6:11" ht="15.75" customHeight="1" x14ac:dyDescent="0.25">
      <c r="F345" s="71"/>
      <c r="K345" s="71"/>
    </row>
    <row r="346" spans="6:11" ht="15.75" customHeight="1" x14ac:dyDescent="0.25">
      <c r="F346" s="71"/>
      <c r="K346" s="71"/>
    </row>
    <row r="347" spans="6:11" ht="15.75" customHeight="1" x14ac:dyDescent="0.25">
      <c r="F347" s="71"/>
      <c r="K347" s="71"/>
    </row>
    <row r="348" spans="6:11" ht="15.75" customHeight="1" x14ac:dyDescent="0.25">
      <c r="F348" s="71"/>
      <c r="K348" s="71"/>
    </row>
    <row r="349" spans="6:11" ht="15.75" customHeight="1" x14ac:dyDescent="0.25">
      <c r="F349" s="71"/>
      <c r="K349" s="71"/>
    </row>
    <row r="350" spans="6:11" ht="15.75" customHeight="1" x14ac:dyDescent="0.25">
      <c r="F350" s="71"/>
      <c r="K350" s="71"/>
    </row>
    <row r="351" spans="6:11" ht="15.75" customHeight="1" x14ac:dyDescent="0.25">
      <c r="F351" s="71"/>
      <c r="K351" s="71"/>
    </row>
    <row r="352" spans="6:11" ht="15.75" customHeight="1" x14ac:dyDescent="0.25">
      <c r="F352" s="71"/>
      <c r="K352" s="71"/>
    </row>
    <row r="353" spans="6:11" ht="15.75" customHeight="1" x14ac:dyDescent="0.25">
      <c r="F353" s="71"/>
      <c r="K353" s="71"/>
    </row>
    <row r="354" spans="6:11" ht="15.75" customHeight="1" x14ac:dyDescent="0.25">
      <c r="F354" s="71"/>
      <c r="K354" s="71"/>
    </row>
    <row r="355" spans="6:11" ht="15.75" customHeight="1" x14ac:dyDescent="0.25">
      <c r="F355" s="71"/>
      <c r="K355" s="71"/>
    </row>
    <row r="356" spans="6:11" ht="15.75" customHeight="1" x14ac:dyDescent="0.25">
      <c r="F356" s="71"/>
      <c r="K356" s="71"/>
    </row>
    <row r="357" spans="6:11" ht="15.75" customHeight="1" x14ac:dyDescent="0.25">
      <c r="F357" s="71"/>
      <c r="K357" s="71"/>
    </row>
    <row r="358" spans="6:11" ht="15.75" customHeight="1" x14ac:dyDescent="0.25">
      <c r="F358" s="71"/>
      <c r="K358" s="71"/>
    </row>
    <row r="359" spans="6:11" ht="15.75" customHeight="1" x14ac:dyDescent="0.25">
      <c r="F359" s="71"/>
      <c r="K359" s="71"/>
    </row>
    <row r="360" spans="6:11" ht="15.75" customHeight="1" x14ac:dyDescent="0.25">
      <c r="F360" s="71"/>
      <c r="K360" s="71"/>
    </row>
    <row r="361" spans="6:11" ht="15.75" customHeight="1" x14ac:dyDescent="0.25">
      <c r="F361" s="71"/>
      <c r="K361" s="71"/>
    </row>
    <row r="362" spans="6:11" ht="15.75" customHeight="1" x14ac:dyDescent="0.25">
      <c r="F362" s="71"/>
      <c r="K362" s="71"/>
    </row>
    <row r="363" spans="6:11" ht="15.75" customHeight="1" x14ac:dyDescent="0.25">
      <c r="F363" s="71"/>
      <c r="K363" s="71"/>
    </row>
    <row r="364" spans="6:11" ht="15.75" customHeight="1" x14ac:dyDescent="0.25">
      <c r="F364" s="71"/>
      <c r="K364" s="71"/>
    </row>
    <row r="365" spans="6:11" ht="15.75" customHeight="1" x14ac:dyDescent="0.25">
      <c r="F365" s="71"/>
      <c r="K365" s="71"/>
    </row>
    <row r="366" spans="6:11" ht="15.75" customHeight="1" x14ac:dyDescent="0.25">
      <c r="F366" s="71"/>
      <c r="K366" s="71"/>
    </row>
    <row r="367" spans="6:11" ht="15.75" customHeight="1" x14ac:dyDescent="0.25">
      <c r="F367" s="71"/>
      <c r="K367" s="71"/>
    </row>
    <row r="368" spans="6:11" ht="15.75" customHeight="1" x14ac:dyDescent="0.25">
      <c r="F368" s="71"/>
      <c r="K368" s="71"/>
    </row>
    <row r="369" spans="6:11" ht="15.75" customHeight="1" x14ac:dyDescent="0.25">
      <c r="F369" s="71"/>
      <c r="K369" s="71"/>
    </row>
    <row r="370" spans="6:11" ht="15.75" customHeight="1" x14ac:dyDescent="0.25">
      <c r="F370" s="71"/>
      <c r="K370" s="71"/>
    </row>
    <row r="371" spans="6:11" ht="15.75" customHeight="1" x14ac:dyDescent="0.25">
      <c r="F371" s="71"/>
      <c r="K371" s="71"/>
    </row>
    <row r="372" spans="6:11" ht="15.75" customHeight="1" x14ac:dyDescent="0.25">
      <c r="F372" s="71"/>
      <c r="K372" s="71"/>
    </row>
    <row r="373" spans="6:11" ht="15.75" customHeight="1" x14ac:dyDescent="0.25">
      <c r="F373" s="71"/>
      <c r="K373" s="71"/>
    </row>
    <row r="374" spans="6:11" ht="15.75" customHeight="1" x14ac:dyDescent="0.25">
      <c r="F374" s="71"/>
      <c r="K374" s="71"/>
    </row>
    <row r="375" spans="6:11" ht="15.75" customHeight="1" x14ac:dyDescent="0.25">
      <c r="F375" s="71"/>
      <c r="K375" s="71"/>
    </row>
    <row r="376" spans="6:11" ht="15.75" customHeight="1" x14ac:dyDescent="0.25">
      <c r="F376" s="71"/>
      <c r="K376" s="71"/>
    </row>
    <row r="377" spans="6:11" ht="15.75" customHeight="1" x14ac:dyDescent="0.25">
      <c r="F377" s="71"/>
      <c r="K377" s="71"/>
    </row>
    <row r="378" spans="6:11" ht="15.75" customHeight="1" x14ac:dyDescent="0.25">
      <c r="F378" s="71"/>
      <c r="K378" s="71"/>
    </row>
    <row r="379" spans="6:11" ht="15.75" customHeight="1" x14ac:dyDescent="0.25">
      <c r="F379" s="71"/>
      <c r="K379" s="71"/>
    </row>
    <row r="380" spans="6:11" ht="15.75" customHeight="1" x14ac:dyDescent="0.25">
      <c r="F380" s="71"/>
      <c r="K380" s="71"/>
    </row>
    <row r="381" spans="6:11" ht="15.75" customHeight="1" x14ac:dyDescent="0.25">
      <c r="F381" s="71"/>
      <c r="K381" s="71"/>
    </row>
    <row r="382" spans="6:11" ht="15.75" customHeight="1" x14ac:dyDescent="0.25">
      <c r="F382" s="71"/>
      <c r="K382" s="71"/>
    </row>
    <row r="383" spans="6:11" ht="15.75" customHeight="1" x14ac:dyDescent="0.25">
      <c r="F383" s="71"/>
      <c r="K383" s="71"/>
    </row>
    <row r="384" spans="6:11" ht="15.75" customHeight="1" x14ac:dyDescent="0.25">
      <c r="F384" s="71"/>
      <c r="K384" s="71"/>
    </row>
    <row r="385" spans="6:11" ht="15.75" customHeight="1" x14ac:dyDescent="0.25">
      <c r="F385" s="71"/>
      <c r="K385" s="71"/>
    </row>
    <row r="386" spans="6:11" ht="15.75" customHeight="1" x14ac:dyDescent="0.25">
      <c r="F386" s="71"/>
      <c r="K386" s="71"/>
    </row>
    <row r="387" spans="6:11" ht="15.75" customHeight="1" x14ac:dyDescent="0.25">
      <c r="F387" s="71"/>
      <c r="K387" s="71"/>
    </row>
    <row r="388" spans="6:11" ht="15.75" customHeight="1" x14ac:dyDescent="0.25">
      <c r="F388" s="71"/>
      <c r="K388" s="71"/>
    </row>
    <row r="389" spans="6:11" ht="15.75" customHeight="1" x14ac:dyDescent="0.25">
      <c r="F389" s="71"/>
      <c r="K389" s="71"/>
    </row>
    <row r="390" spans="6:11" ht="15.75" customHeight="1" x14ac:dyDescent="0.25">
      <c r="F390" s="71"/>
      <c r="K390" s="71"/>
    </row>
    <row r="391" spans="6:11" ht="15.75" customHeight="1" x14ac:dyDescent="0.25">
      <c r="F391" s="71"/>
      <c r="K391" s="71"/>
    </row>
    <row r="392" spans="6:11" ht="15.75" customHeight="1" x14ac:dyDescent="0.25">
      <c r="F392" s="71"/>
      <c r="K392" s="71"/>
    </row>
    <row r="393" spans="6:11" ht="15.75" customHeight="1" x14ac:dyDescent="0.25">
      <c r="F393" s="71"/>
      <c r="K393" s="71"/>
    </row>
    <row r="394" spans="6:11" ht="15.75" customHeight="1" x14ac:dyDescent="0.25">
      <c r="F394" s="71"/>
      <c r="K394" s="71"/>
    </row>
    <row r="395" spans="6:11" ht="15.75" customHeight="1" x14ac:dyDescent="0.25">
      <c r="F395" s="71"/>
      <c r="K395" s="71"/>
    </row>
    <row r="396" spans="6:11" ht="15.75" customHeight="1" x14ac:dyDescent="0.25">
      <c r="F396" s="71"/>
      <c r="K396" s="71"/>
    </row>
    <row r="397" spans="6:11" ht="15.75" customHeight="1" x14ac:dyDescent="0.25">
      <c r="F397" s="71"/>
      <c r="K397" s="71"/>
    </row>
    <row r="398" spans="6:11" ht="15.75" customHeight="1" x14ac:dyDescent="0.25">
      <c r="F398" s="71"/>
      <c r="K398" s="71"/>
    </row>
    <row r="399" spans="6:11" ht="15.75" customHeight="1" x14ac:dyDescent="0.25">
      <c r="F399" s="71"/>
      <c r="K399" s="71"/>
    </row>
    <row r="400" spans="6:11" ht="15.75" customHeight="1" x14ac:dyDescent="0.25">
      <c r="F400" s="71"/>
      <c r="K400" s="71"/>
    </row>
    <row r="401" spans="6:11" ht="15.75" customHeight="1" x14ac:dyDescent="0.25">
      <c r="F401" s="71"/>
      <c r="K401" s="71"/>
    </row>
    <row r="402" spans="6:11" ht="15.75" customHeight="1" x14ac:dyDescent="0.25">
      <c r="F402" s="71"/>
      <c r="K402" s="71"/>
    </row>
    <row r="403" spans="6:11" ht="15.75" customHeight="1" x14ac:dyDescent="0.25">
      <c r="F403" s="71"/>
      <c r="K403" s="71"/>
    </row>
    <row r="404" spans="6:11" ht="15.75" customHeight="1" x14ac:dyDescent="0.25">
      <c r="F404" s="71"/>
      <c r="K404" s="71"/>
    </row>
    <row r="405" spans="6:11" ht="15.75" customHeight="1" x14ac:dyDescent="0.25">
      <c r="F405" s="71"/>
      <c r="K405" s="71"/>
    </row>
    <row r="406" spans="6:11" ht="15.75" customHeight="1" x14ac:dyDescent="0.25">
      <c r="F406" s="71"/>
      <c r="K406" s="71"/>
    </row>
    <row r="407" spans="6:11" ht="15.75" customHeight="1" x14ac:dyDescent="0.25">
      <c r="F407" s="71"/>
      <c r="K407" s="71"/>
    </row>
    <row r="408" spans="6:11" ht="15.75" customHeight="1" x14ac:dyDescent="0.25">
      <c r="F408" s="71"/>
      <c r="K408" s="71"/>
    </row>
    <row r="409" spans="6:11" ht="15.75" customHeight="1" x14ac:dyDescent="0.25">
      <c r="F409" s="71"/>
      <c r="K409" s="71"/>
    </row>
    <row r="410" spans="6:11" ht="15.75" customHeight="1" x14ac:dyDescent="0.25">
      <c r="F410" s="71"/>
      <c r="K410" s="71"/>
    </row>
    <row r="411" spans="6:11" ht="15.75" customHeight="1" x14ac:dyDescent="0.25">
      <c r="F411" s="71"/>
      <c r="K411" s="71"/>
    </row>
    <row r="412" spans="6:11" ht="15.75" customHeight="1" x14ac:dyDescent="0.25">
      <c r="F412" s="71"/>
      <c r="K412" s="71"/>
    </row>
    <row r="413" spans="6:11" ht="15.75" customHeight="1" x14ac:dyDescent="0.25">
      <c r="F413" s="71"/>
      <c r="K413" s="71"/>
    </row>
    <row r="414" spans="6:11" ht="15.75" customHeight="1" x14ac:dyDescent="0.25">
      <c r="F414" s="71"/>
      <c r="K414" s="71"/>
    </row>
    <row r="415" spans="6:11" ht="15.75" customHeight="1" x14ac:dyDescent="0.25">
      <c r="F415" s="71"/>
      <c r="K415" s="71"/>
    </row>
    <row r="416" spans="6:11" ht="15.75" customHeight="1" x14ac:dyDescent="0.25">
      <c r="F416" s="71"/>
      <c r="K416" s="71"/>
    </row>
    <row r="417" spans="6:11" ht="15.75" customHeight="1" x14ac:dyDescent="0.25">
      <c r="F417" s="71"/>
      <c r="K417" s="71"/>
    </row>
    <row r="418" spans="6:11" ht="15.75" customHeight="1" x14ac:dyDescent="0.25">
      <c r="F418" s="71"/>
      <c r="K418" s="71"/>
    </row>
    <row r="419" spans="6:11" ht="15.75" customHeight="1" x14ac:dyDescent="0.25">
      <c r="F419" s="71"/>
      <c r="K419" s="71"/>
    </row>
    <row r="420" spans="6:11" ht="15.75" customHeight="1" x14ac:dyDescent="0.25">
      <c r="F420" s="71"/>
      <c r="K420" s="71"/>
    </row>
    <row r="421" spans="6:11" ht="15.75" customHeight="1" x14ac:dyDescent="0.25">
      <c r="F421" s="71"/>
      <c r="K421" s="71"/>
    </row>
    <row r="422" spans="6:11" ht="15.75" customHeight="1" x14ac:dyDescent="0.25">
      <c r="F422" s="71"/>
      <c r="K422" s="71"/>
    </row>
    <row r="423" spans="6:11" ht="15.75" customHeight="1" x14ac:dyDescent="0.25">
      <c r="F423" s="71"/>
      <c r="K423" s="71"/>
    </row>
    <row r="424" spans="6:11" ht="15.75" customHeight="1" x14ac:dyDescent="0.25">
      <c r="F424" s="71"/>
      <c r="K424" s="71"/>
    </row>
    <row r="425" spans="6:11" ht="15.75" customHeight="1" x14ac:dyDescent="0.25">
      <c r="F425" s="71"/>
      <c r="K425" s="71"/>
    </row>
    <row r="426" spans="6:11" ht="15.75" customHeight="1" x14ac:dyDescent="0.25">
      <c r="F426" s="71"/>
      <c r="K426" s="71"/>
    </row>
    <row r="427" spans="6:11" ht="15.75" customHeight="1" x14ac:dyDescent="0.25">
      <c r="F427" s="71"/>
      <c r="K427" s="71"/>
    </row>
    <row r="428" spans="6:11" ht="15.75" customHeight="1" x14ac:dyDescent="0.25">
      <c r="F428" s="71"/>
      <c r="K428" s="71"/>
    </row>
    <row r="429" spans="6:11" ht="15.75" customHeight="1" x14ac:dyDescent="0.25">
      <c r="F429" s="71"/>
      <c r="K429" s="71"/>
    </row>
    <row r="430" spans="6:11" ht="15.75" customHeight="1" x14ac:dyDescent="0.25">
      <c r="F430" s="71"/>
      <c r="K430" s="71"/>
    </row>
    <row r="431" spans="6:11" ht="15.75" customHeight="1" x14ac:dyDescent="0.25">
      <c r="F431" s="71"/>
      <c r="K431" s="71"/>
    </row>
    <row r="432" spans="6:11" ht="15.75" customHeight="1" x14ac:dyDescent="0.25">
      <c r="F432" s="71"/>
      <c r="K432" s="71"/>
    </row>
    <row r="433" spans="6:11" ht="15.75" customHeight="1" x14ac:dyDescent="0.25">
      <c r="F433" s="71"/>
      <c r="K433" s="71"/>
    </row>
    <row r="434" spans="6:11" ht="15.75" customHeight="1" x14ac:dyDescent="0.25">
      <c r="F434" s="71"/>
      <c r="K434" s="71"/>
    </row>
    <row r="435" spans="6:11" ht="15.75" customHeight="1" x14ac:dyDescent="0.25">
      <c r="F435" s="71"/>
      <c r="K435" s="71"/>
    </row>
    <row r="436" spans="6:11" ht="15.75" customHeight="1" x14ac:dyDescent="0.25">
      <c r="F436" s="71"/>
      <c r="K436" s="71"/>
    </row>
    <row r="437" spans="6:11" ht="15.75" customHeight="1" x14ac:dyDescent="0.25">
      <c r="F437" s="71"/>
      <c r="K437" s="71"/>
    </row>
    <row r="438" spans="6:11" ht="15.75" customHeight="1" x14ac:dyDescent="0.25">
      <c r="F438" s="71"/>
      <c r="K438" s="71"/>
    </row>
    <row r="439" spans="6:11" ht="15.75" customHeight="1" x14ac:dyDescent="0.25">
      <c r="F439" s="71"/>
      <c r="K439" s="71"/>
    </row>
    <row r="440" spans="6:11" ht="15.75" customHeight="1" x14ac:dyDescent="0.25">
      <c r="F440" s="71"/>
      <c r="K440" s="71"/>
    </row>
    <row r="441" spans="6:11" ht="15.75" customHeight="1" x14ac:dyDescent="0.25">
      <c r="F441" s="71"/>
      <c r="K441" s="71"/>
    </row>
    <row r="442" spans="6:11" ht="15.75" customHeight="1" x14ac:dyDescent="0.25">
      <c r="F442" s="71"/>
      <c r="K442" s="71"/>
    </row>
    <row r="443" spans="6:11" ht="15.75" customHeight="1" x14ac:dyDescent="0.25">
      <c r="F443" s="71"/>
      <c r="K443" s="71"/>
    </row>
    <row r="444" spans="6:11" ht="15.75" customHeight="1" x14ac:dyDescent="0.25">
      <c r="F444" s="71"/>
      <c r="K444" s="71"/>
    </row>
    <row r="445" spans="6:11" ht="15.75" customHeight="1" x14ac:dyDescent="0.25">
      <c r="F445" s="71"/>
      <c r="K445" s="71"/>
    </row>
    <row r="446" spans="6:11" ht="15.75" customHeight="1" x14ac:dyDescent="0.25">
      <c r="F446" s="71"/>
      <c r="K446" s="71"/>
    </row>
    <row r="447" spans="6:11" ht="15.75" customHeight="1" x14ac:dyDescent="0.25">
      <c r="F447" s="71"/>
      <c r="K447" s="71"/>
    </row>
    <row r="448" spans="6:11" ht="15.75" customHeight="1" x14ac:dyDescent="0.25">
      <c r="F448" s="71"/>
      <c r="K448" s="71"/>
    </row>
    <row r="449" spans="6:11" ht="15.75" customHeight="1" x14ac:dyDescent="0.25">
      <c r="F449" s="71"/>
      <c r="K449" s="71"/>
    </row>
    <row r="450" spans="6:11" ht="15.75" customHeight="1" x14ac:dyDescent="0.25">
      <c r="F450" s="71"/>
      <c r="K450" s="71"/>
    </row>
    <row r="451" spans="6:11" ht="15.75" customHeight="1" x14ac:dyDescent="0.25">
      <c r="F451" s="71"/>
      <c r="K451" s="71"/>
    </row>
    <row r="452" spans="6:11" ht="15.75" customHeight="1" x14ac:dyDescent="0.25">
      <c r="F452" s="71"/>
      <c r="K452" s="71"/>
    </row>
    <row r="453" spans="6:11" ht="15.75" customHeight="1" x14ac:dyDescent="0.25">
      <c r="F453" s="71"/>
      <c r="K453" s="71"/>
    </row>
    <row r="454" spans="6:11" ht="15.75" customHeight="1" x14ac:dyDescent="0.25">
      <c r="F454" s="71"/>
      <c r="K454" s="71"/>
    </row>
    <row r="455" spans="6:11" ht="15.75" customHeight="1" x14ac:dyDescent="0.25">
      <c r="F455" s="71"/>
      <c r="K455" s="71"/>
    </row>
    <row r="456" spans="6:11" ht="15.75" customHeight="1" x14ac:dyDescent="0.25">
      <c r="F456" s="71"/>
      <c r="K456" s="71"/>
    </row>
    <row r="457" spans="6:11" ht="15.75" customHeight="1" x14ac:dyDescent="0.25">
      <c r="F457" s="71"/>
      <c r="K457" s="71"/>
    </row>
    <row r="458" spans="6:11" ht="15.75" customHeight="1" x14ac:dyDescent="0.25">
      <c r="F458" s="71"/>
      <c r="K458" s="71"/>
    </row>
    <row r="459" spans="6:11" ht="15.75" customHeight="1" x14ac:dyDescent="0.25">
      <c r="F459" s="71"/>
      <c r="K459" s="71"/>
    </row>
    <row r="460" spans="6:11" ht="15.75" customHeight="1" x14ac:dyDescent="0.25">
      <c r="F460" s="71"/>
      <c r="K460" s="71"/>
    </row>
    <row r="461" spans="6:11" ht="15.75" customHeight="1" x14ac:dyDescent="0.25">
      <c r="F461" s="71"/>
      <c r="K461" s="71"/>
    </row>
    <row r="462" spans="6:11" ht="15.75" customHeight="1" x14ac:dyDescent="0.25">
      <c r="F462" s="71"/>
      <c r="K462" s="71"/>
    </row>
    <row r="463" spans="6:11" ht="15.75" customHeight="1" x14ac:dyDescent="0.25">
      <c r="F463" s="71"/>
      <c r="K463" s="71"/>
    </row>
    <row r="464" spans="6:11" ht="15.75" customHeight="1" x14ac:dyDescent="0.25">
      <c r="F464" s="71"/>
      <c r="K464" s="71"/>
    </row>
    <row r="465" spans="6:11" ht="15.75" customHeight="1" x14ac:dyDescent="0.25">
      <c r="F465" s="71"/>
      <c r="K465" s="71"/>
    </row>
    <row r="466" spans="6:11" ht="15.75" customHeight="1" x14ac:dyDescent="0.25">
      <c r="F466" s="71"/>
      <c r="K466" s="71"/>
    </row>
    <row r="467" spans="6:11" ht="15.75" customHeight="1" x14ac:dyDescent="0.25">
      <c r="F467" s="71"/>
      <c r="K467" s="71"/>
    </row>
    <row r="468" spans="6:11" ht="15.75" customHeight="1" x14ac:dyDescent="0.25">
      <c r="F468" s="71"/>
      <c r="K468" s="71"/>
    </row>
    <row r="469" spans="6:11" ht="15.75" customHeight="1" x14ac:dyDescent="0.25">
      <c r="F469" s="71"/>
      <c r="K469" s="71"/>
    </row>
    <row r="470" spans="6:11" ht="15.75" customHeight="1" x14ac:dyDescent="0.25">
      <c r="F470" s="71"/>
      <c r="K470" s="71"/>
    </row>
    <row r="471" spans="6:11" ht="15.75" customHeight="1" x14ac:dyDescent="0.25">
      <c r="F471" s="71"/>
      <c r="K471" s="71"/>
    </row>
    <row r="472" spans="6:11" ht="15.75" customHeight="1" x14ac:dyDescent="0.25">
      <c r="F472" s="71"/>
      <c r="K472" s="71"/>
    </row>
    <row r="473" spans="6:11" ht="15.75" customHeight="1" x14ac:dyDescent="0.25">
      <c r="F473" s="71"/>
      <c r="K473" s="71"/>
    </row>
    <row r="474" spans="6:11" ht="15.75" customHeight="1" x14ac:dyDescent="0.25">
      <c r="F474" s="71"/>
      <c r="K474" s="71"/>
    </row>
    <row r="475" spans="6:11" ht="15.75" customHeight="1" x14ac:dyDescent="0.25">
      <c r="F475" s="71"/>
      <c r="K475" s="71"/>
    </row>
    <row r="476" spans="6:11" ht="15.75" customHeight="1" x14ac:dyDescent="0.25">
      <c r="F476" s="71"/>
      <c r="K476" s="71"/>
    </row>
    <row r="477" spans="6:11" ht="15.75" customHeight="1" x14ac:dyDescent="0.25">
      <c r="F477" s="71"/>
      <c r="K477" s="71"/>
    </row>
    <row r="478" spans="6:11" ht="15.75" customHeight="1" x14ac:dyDescent="0.25">
      <c r="F478" s="71"/>
      <c r="K478" s="71"/>
    </row>
    <row r="479" spans="6:11" ht="15.75" customHeight="1" x14ac:dyDescent="0.25">
      <c r="F479" s="71"/>
      <c r="K479" s="71"/>
    </row>
    <row r="480" spans="6:11" ht="15.75" customHeight="1" x14ac:dyDescent="0.25">
      <c r="F480" s="71"/>
      <c r="K480" s="71"/>
    </row>
    <row r="481" spans="6:11" ht="15.75" customHeight="1" x14ac:dyDescent="0.25">
      <c r="F481" s="71"/>
      <c r="K481" s="71"/>
    </row>
    <row r="482" spans="6:11" ht="15.75" customHeight="1" x14ac:dyDescent="0.25">
      <c r="F482" s="71"/>
      <c r="K482" s="71"/>
    </row>
    <row r="483" spans="6:11" ht="15.75" customHeight="1" x14ac:dyDescent="0.25">
      <c r="F483" s="71"/>
      <c r="K483" s="71"/>
    </row>
    <row r="484" spans="6:11" ht="15.75" customHeight="1" x14ac:dyDescent="0.25">
      <c r="F484" s="71"/>
      <c r="K484" s="71"/>
    </row>
    <row r="485" spans="6:11" ht="15.75" customHeight="1" x14ac:dyDescent="0.25">
      <c r="F485" s="71"/>
      <c r="K485" s="71"/>
    </row>
    <row r="486" spans="6:11" ht="15.75" customHeight="1" x14ac:dyDescent="0.25">
      <c r="F486" s="71"/>
      <c r="K486" s="71"/>
    </row>
    <row r="487" spans="6:11" ht="15.75" customHeight="1" x14ac:dyDescent="0.25">
      <c r="F487" s="71"/>
      <c r="K487" s="71"/>
    </row>
    <row r="488" spans="6:11" ht="15.75" customHeight="1" x14ac:dyDescent="0.25">
      <c r="F488" s="71"/>
      <c r="K488" s="71"/>
    </row>
    <row r="489" spans="6:11" ht="15.75" customHeight="1" x14ac:dyDescent="0.25">
      <c r="F489" s="71"/>
      <c r="K489" s="71"/>
    </row>
    <row r="490" spans="6:11" ht="15.75" customHeight="1" x14ac:dyDescent="0.25">
      <c r="F490" s="71"/>
      <c r="K490" s="71"/>
    </row>
    <row r="491" spans="6:11" ht="15.75" customHeight="1" x14ac:dyDescent="0.25">
      <c r="F491" s="71"/>
      <c r="K491" s="71"/>
    </row>
    <row r="492" spans="6:11" ht="15.75" customHeight="1" x14ac:dyDescent="0.25">
      <c r="F492" s="71"/>
      <c r="K492" s="71"/>
    </row>
    <row r="493" spans="6:11" ht="15.75" customHeight="1" x14ac:dyDescent="0.25">
      <c r="F493" s="71"/>
      <c r="K493" s="71"/>
    </row>
    <row r="494" spans="6:11" ht="15.75" customHeight="1" x14ac:dyDescent="0.25">
      <c r="F494" s="71"/>
      <c r="K494" s="71"/>
    </row>
    <row r="495" spans="6:11" ht="15.75" customHeight="1" x14ac:dyDescent="0.25">
      <c r="F495" s="71"/>
      <c r="K495" s="71"/>
    </row>
    <row r="496" spans="6:11" ht="15.75" customHeight="1" x14ac:dyDescent="0.25">
      <c r="F496" s="71"/>
      <c r="K496" s="71"/>
    </row>
    <row r="497" spans="6:11" ht="15.75" customHeight="1" x14ac:dyDescent="0.25">
      <c r="F497" s="71"/>
      <c r="K497" s="71"/>
    </row>
    <row r="498" spans="6:11" ht="15.75" customHeight="1" x14ac:dyDescent="0.25">
      <c r="F498" s="71"/>
      <c r="K498" s="71"/>
    </row>
    <row r="499" spans="6:11" ht="15.75" customHeight="1" x14ac:dyDescent="0.25">
      <c r="F499" s="71"/>
      <c r="K499" s="71"/>
    </row>
    <row r="500" spans="6:11" ht="15.75" customHeight="1" x14ac:dyDescent="0.25">
      <c r="F500" s="71"/>
      <c r="K500" s="71"/>
    </row>
    <row r="501" spans="6:11" ht="15.75" customHeight="1" x14ac:dyDescent="0.25">
      <c r="F501" s="71"/>
      <c r="K501" s="71"/>
    </row>
    <row r="502" spans="6:11" ht="15.75" customHeight="1" x14ac:dyDescent="0.25">
      <c r="F502" s="71"/>
      <c r="K502" s="71"/>
    </row>
    <row r="503" spans="6:11" ht="15.75" customHeight="1" x14ac:dyDescent="0.25">
      <c r="F503" s="71"/>
      <c r="K503" s="71"/>
    </row>
    <row r="504" spans="6:11" ht="15.75" customHeight="1" x14ac:dyDescent="0.25">
      <c r="F504" s="71"/>
      <c r="K504" s="71"/>
    </row>
    <row r="505" spans="6:11" ht="15.75" customHeight="1" x14ac:dyDescent="0.25">
      <c r="F505" s="71"/>
      <c r="K505" s="71"/>
    </row>
    <row r="506" spans="6:11" ht="15.75" customHeight="1" x14ac:dyDescent="0.25">
      <c r="F506" s="71"/>
      <c r="K506" s="71"/>
    </row>
    <row r="507" spans="6:11" ht="15.75" customHeight="1" x14ac:dyDescent="0.25">
      <c r="F507" s="71"/>
      <c r="K507" s="71"/>
    </row>
    <row r="508" spans="6:11" ht="15.75" customHeight="1" x14ac:dyDescent="0.25">
      <c r="F508" s="71"/>
      <c r="K508" s="71"/>
    </row>
    <row r="509" spans="6:11" ht="15.75" customHeight="1" x14ac:dyDescent="0.25">
      <c r="F509" s="71"/>
      <c r="K509" s="71"/>
    </row>
    <row r="510" spans="6:11" ht="15.75" customHeight="1" x14ac:dyDescent="0.25">
      <c r="F510" s="71"/>
      <c r="K510" s="71"/>
    </row>
    <row r="511" spans="6:11" ht="15.75" customHeight="1" x14ac:dyDescent="0.25">
      <c r="F511" s="71"/>
      <c r="K511" s="71"/>
    </row>
    <row r="512" spans="6:11" ht="15.75" customHeight="1" x14ac:dyDescent="0.25">
      <c r="F512" s="71"/>
      <c r="K512" s="71"/>
    </row>
    <row r="513" spans="6:11" ht="15.75" customHeight="1" x14ac:dyDescent="0.25">
      <c r="F513" s="71"/>
      <c r="K513" s="71"/>
    </row>
    <row r="514" spans="6:11" ht="15.75" customHeight="1" x14ac:dyDescent="0.25">
      <c r="F514" s="71"/>
      <c r="K514" s="71"/>
    </row>
    <row r="515" spans="6:11" ht="15.75" customHeight="1" x14ac:dyDescent="0.25">
      <c r="F515" s="71"/>
      <c r="K515" s="71"/>
    </row>
    <row r="516" spans="6:11" ht="15.75" customHeight="1" x14ac:dyDescent="0.25">
      <c r="F516" s="71"/>
      <c r="K516" s="71"/>
    </row>
    <row r="517" spans="6:11" ht="15.75" customHeight="1" x14ac:dyDescent="0.25">
      <c r="F517" s="71"/>
      <c r="K517" s="71"/>
    </row>
    <row r="518" spans="6:11" ht="15.75" customHeight="1" x14ac:dyDescent="0.25">
      <c r="F518" s="71"/>
      <c r="K518" s="71"/>
    </row>
    <row r="519" spans="6:11" ht="15.75" customHeight="1" x14ac:dyDescent="0.25">
      <c r="F519" s="71"/>
      <c r="K519" s="71"/>
    </row>
    <row r="520" spans="6:11" ht="15.75" customHeight="1" x14ac:dyDescent="0.25">
      <c r="F520" s="71"/>
      <c r="K520" s="71"/>
    </row>
    <row r="521" spans="6:11" ht="15.75" customHeight="1" x14ac:dyDescent="0.25">
      <c r="F521" s="71"/>
      <c r="K521" s="71"/>
    </row>
    <row r="522" spans="6:11" ht="15.75" customHeight="1" x14ac:dyDescent="0.25">
      <c r="F522" s="71"/>
      <c r="K522" s="71"/>
    </row>
    <row r="523" spans="6:11" ht="15.75" customHeight="1" x14ac:dyDescent="0.25">
      <c r="F523" s="71"/>
      <c r="K523" s="71"/>
    </row>
    <row r="524" spans="6:11" ht="15.75" customHeight="1" x14ac:dyDescent="0.25">
      <c r="F524" s="71"/>
      <c r="K524" s="71"/>
    </row>
    <row r="525" spans="6:11" ht="15.75" customHeight="1" x14ac:dyDescent="0.25">
      <c r="F525" s="71"/>
      <c r="K525" s="71"/>
    </row>
    <row r="526" spans="6:11" ht="15.75" customHeight="1" x14ac:dyDescent="0.25">
      <c r="F526" s="71"/>
      <c r="K526" s="71"/>
    </row>
    <row r="527" spans="6:11" ht="15.75" customHeight="1" x14ac:dyDescent="0.25">
      <c r="F527" s="71"/>
      <c r="K527" s="71"/>
    </row>
    <row r="528" spans="6:11" ht="15.75" customHeight="1" x14ac:dyDescent="0.25">
      <c r="F528" s="71"/>
      <c r="K528" s="71"/>
    </row>
    <row r="529" spans="6:11" ht="15.75" customHeight="1" x14ac:dyDescent="0.25">
      <c r="F529" s="71"/>
      <c r="K529" s="71"/>
    </row>
    <row r="530" spans="6:11" ht="15.75" customHeight="1" x14ac:dyDescent="0.25">
      <c r="F530" s="71"/>
      <c r="K530" s="71"/>
    </row>
    <row r="531" spans="6:11" ht="15.75" customHeight="1" x14ac:dyDescent="0.25">
      <c r="F531" s="71"/>
      <c r="K531" s="71"/>
    </row>
    <row r="532" spans="6:11" ht="15.75" customHeight="1" x14ac:dyDescent="0.25">
      <c r="F532" s="71"/>
      <c r="K532" s="71"/>
    </row>
    <row r="533" spans="6:11" ht="15.75" customHeight="1" x14ac:dyDescent="0.25">
      <c r="F533" s="71"/>
      <c r="K533" s="71"/>
    </row>
    <row r="534" spans="6:11" ht="15.75" customHeight="1" x14ac:dyDescent="0.25">
      <c r="F534" s="71"/>
      <c r="K534" s="71"/>
    </row>
    <row r="535" spans="6:11" ht="15.75" customHeight="1" x14ac:dyDescent="0.25">
      <c r="F535" s="71"/>
      <c r="K535" s="71"/>
    </row>
    <row r="536" spans="6:11" ht="15.75" customHeight="1" x14ac:dyDescent="0.25">
      <c r="F536" s="71"/>
      <c r="K536" s="71"/>
    </row>
    <row r="537" spans="6:11" ht="15.75" customHeight="1" x14ac:dyDescent="0.25">
      <c r="F537" s="71"/>
      <c r="K537" s="71"/>
    </row>
    <row r="538" spans="6:11" ht="15.75" customHeight="1" x14ac:dyDescent="0.25">
      <c r="F538" s="71"/>
      <c r="K538" s="71"/>
    </row>
    <row r="539" spans="6:11" ht="15.75" customHeight="1" x14ac:dyDescent="0.25">
      <c r="F539" s="71"/>
      <c r="K539" s="71"/>
    </row>
    <row r="540" spans="6:11" ht="15.75" customHeight="1" x14ac:dyDescent="0.25">
      <c r="F540" s="71"/>
      <c r="K540" s="71"/>
    </row>
    <row r="541" spans="6:11" ht="15.75" customHeight="1" x14ac:dyDescent="0.25">
      <c r="F541" s="71"/>
      <c r="K541" s="71"/>
    </row>
    <row r="542" spans="6:11" ht="15.75" customHeight="1" x14ac:dyDescent="0.25">
      <c r="F542" s="71"/>
      <c r="K542" s="71"/>
    </row>
    <row r="543" spans="6:11" ht="15.75" customHeight="1" x14ac:dyDescent="0.25">
      <c r="F543" s="71"/>
      <c r="K543" s="71"/>
    </row>
    <row r="544" spans="6:11" ht="15.75" customHeight="1" x14ac:dyDescent="0.25">
      <c r="F544" s="71"/>
      <c r="K544" s="71"/>
    </row>
    <row r="545" spans="6:11" ht="15.75" customHeight="1" x14ac:dyDescent="0.25">
      <c r="F545" s="71"/>
      <c r="K545" s="71"/>
    </row>
    <row r="546" spans="6:11" ht="15.75" customHeight="1" x14ac:dyDescent="0.25">
      <c r="F546" s="71"/>
      <c r="K546" s="71"/>
    </row>
    <row r="547" spans="6:11" ht="15.75" customHeight="1" x14ac:dyDescent="0.25">
      <c r="F547" s="71"/>
      <c r="K547" s="71"/>
    </row>
    <row r="548" spans="6:11" ht="15.75" customHeight="1" x14ac:dyDescent="0.25">
      <c r="F548" s="71"/>
      <c r="K548" s="71"/>
    </row>
    <row r="549" spans="6:11" ht="15.75" customHeight="1" x14ac:dyDescent="0.25">
      <c r="F549" s="71"/>
      <c r="K549" s="71"/>
    </row>
    <row r="550" spans="6:11" ht="15.75" customHeight="1" x14ac:dyDescent="0.25">
      <c r="F550" s="71"/>
      <c r="K550" s="71"/>
    </row>
    <row r="551" spans="6:11" ht="15.75" customHeight="1" x14ac:dyDescent="0.25">
      <c r="F551" s="71"/>
      <c r="K551" s="71"/>
    </row>
    <row r="552" spans="6:11" ht="15.75" customHeight="1" x14ac:dyDescent="0.25">
      <c r="F552" s="71"/>
      <c r="K552" s="71"/>
    </row>
    <row r="553" spans="6:11" ht="15.75" customHeight="1" x14ac:dyDescent="0.25">
      <c r="F553" s="71"/>
      <c r="K553" s="71"/>
    </row>
    <row r="554" spans="6:11" ht="15.75" customHeight="1" x14ac:dyDescent="0.25">
      <c r="F554" s="71"/>
      <c r="K554" s="71"/>
    </row>
    <row r="555" spans="6:11" ht="15.75" customHeight="1" x14ac:dyDescent="0.25">
      <c r="F555" s="71"/>
      <c r="K555" s="71"/>
    </row>
    <row r="556" spans="6:11" ht="15.75" customHeight="1" x14ac:dyDescent="0.25">
      <c r="F556" s="71"/>
      <c r="K556" s="71"/>
    </row>
    <row r="557" spans="6:11" ht="15.75" customHeight="1" x14ac:dyDescent="0.25">
      <c r="F557" s="71"/>
      <c r="K557" s="71"/>
    </row>
    <row r="558" spans="6:11" ht="15.75" customHeight="1" x14ac:dyDescent="0.25">
      <c r="F558" s="71"/>
      <c r="K558" s="71"/>
    </row>
    <row r="559" spans="6:11" ht="15.75" customHeight="1" x14ac:dyDescent="0.25">
      <c r="F559" s="71"/>
      <c r="K559" s="71"/>
    </row>
    <row r="560" spans="6:11" ht="15.75" customHeight="1" x14ac:dyDescent="0.25">
      <c r="F560" s="71"/>
      <c r="K560" s="71"/>
    </row>
    <row r="561" spans="6:11" ht="15.75" customHeight="1" x14ac:dyDescent="0.25">
      <c r="F561" s="71"/>
      <c r="K561" s="71"/>
    </row>
    <row r="562" spans="6:11" ht="15.75" customHeight="1" x14ac:dyDescent="0.25">
      <c r="F562" s="71"/>
      <c r="K562" s="71"/>
    </row>
    <row r="563" spans="6:11" ht="15.75" customHeight="1" x14ac:dyDescent="0.25">
      <c r="F563" s="71"/>
      <c r="K563" s="71"/>
    </row>
    <row r="564" spans="6:11" ht="15.75" customHeight="1" x14ac:dyDescent="0.25">
      <c r="F564" s="71"/>
      <c r="K564" s="71"/>
    </row>
    <row r="565" spans="6:11" ht="15.75" customHeight="1" x14ac:dyDescent="0.25">
      <c r="F565" s="71"/>
      <c r="K565" s="71"/>
    </row>
    <row r="566" spans="6:11" ht="15.75" customHeight="1" x14ac:dyDescent="0.25">
      <c r="F566" s="71"/>
      <c r="K566" s="71"/>
    </row>
    <row r="567" spans="6:11" ht="15.75" customHeight="1" x14ac:dyDescent="0.25">
      <c r="F567" s="71"/>
      <c r="K567" s="71"/>
    </row>
    <row r="568" spans="6:11" ht="15.75" customHeight="1" x14ac:dyDescent="0.25">
      <c r="F568" s="71"/>
      <c r="K568" s="71"/>
    </row>
    <row r="569" spans="6:11" ht="15.75" customHeight="1" x14ac:dyDescent="0.25">
      <c r="F569" s="71"/>
      <c r="K569" s="71"/>
    </row>
    <row r="570" spans="6:11" ht="15.75" customHeight="1" x14ac:dyDescent="0.25">
      <c r="F570" s="71"/>
      <c r="K570" s="71"/>
    </row>
    <row r="571" spans="6:11" ht="15.75" customHeight="1" x14ac:dyDescent="0.25">
      <c r="F571" s="71"/>
      <c r="K571" s="71"/>
    </row>
    <row r="572" spans="6:11" ht="15.75" customHeight="1" x14ac:dyDescent="0.25">
      <c r="F572" s="71"/>
      <c r="K572" s="71"/>
    </row>
    <row r="573" spans="6:11" ht="15.75" customHeight="1" x14ac:dyDescent="0.25">
      <c r="F573" s="71"/>
      <c r="K573" s="71"/>
    </row>
    <row r="574" spans="6:11" ht="15.75" customHeight="1" x14ac:dyDescent="0.25">
      <c r="F574" s="71"/>
      <c r="K574" s="71"/>
    </row>
    <row r="575" spans="6:11" ht="15.75" customHeight="1" x14ac:dyDescent="0.25">
      <c r="F575" s="71"/>
      <c r="K575" s="71"/>
    </row>
    <row r="576" spans="6:11" ht="15.75" customHeight="1" x14ac:dyDescent="0.25">
      <c r="F576" s="71"/>
      <c r="K576" s="71"/>
    </row>
    <row r="577" spans="6:11" ht="15.75" customHeight="1" x14ac:dyDescent="0.25">
      <c r="F577" s="71"/>
      <c r="K577" s="71"/>
    </row>
    <row r="578" spans="6:11" ht="15.75" customHeight="1" x14ac:dyDescent="0.25">
      <c r="F578" s="71"/>
      <c r="K578" s="71"/>
    </row>
    <row r="579" spans="6:11" ht="15.75" customHeight="1" x14ac:dyDescent="0.25">
      <c r="F579" s="71"/>
      <c r="K579" s="71"/>
    </row>
    <row r="580" spans="6:11" ht="15.75" customHeight="1" x14ac:dyDescent="0.25">
      <c r="F580" s="71"/>
      <c r="K580" s="71"/>
    </row>
    <row r="581" spans="6:11" ht="15.75" customHeight="1" x14ac:dyDescent="0.25">
      <c r="F581" s="71"/>
      <c r="K581" s="71"/>
    </row>
    <row r="582" spans="6:11" ht="15.75" customHeight="1" x14ac:dyDescent="0.25">
      <c r="F582" s="71"/>
      <c r="K582" s="71"/>
    </row>
    <row r="583" spans="6:11" ht="15.75" customHeight="1" x14ac:dyDescent="0.25">
      <c r="F583" s="71"/>
      <c r="K583" s="71"/>
    </row>
    <row r="584" spans="6:11" ht="15.75" customHeight="1" x14ac:dyDescent="0.25">
      <c r="F584" s="71"/>
      <c r="K584" s="71"/>
    </row>
    <row r="585" spans="6:11" ht="15.75" customHeight="1" x14ac:dyDescent="0.25">
      <c r="F585" s="71"/>
      <c r="K585" s="71"/>
    </row>
    <row r="586" spans="6:11" ht="15.75" customHeight="1" x14ac:dyDescent="0.25">
      <c r="F586" s="71"/>
      <c r="K586" s="71"/>
    </row>
    <row r="587" spans="6:11" ht="15.75" customHeight="1" x14ac:dyDescent="0.25">
      <c r="F587" s="71"/>
      <c r="K587" s="71"/>
    </row>
    <row r="588" spans="6:11" ht="15.75" customHeight="1" x14ac:dyDescent="0.25">
      <c r="F588" s="71"/>
      <c r="K588" s="71"/>
    </row>
    <row r="589" spans="6:11" ht="15.75" customHeight="1" x14ac:dyDescent="0.25">
      <c r="F589" s="71"/>
      <c r="K589" s="71"/>
    </row>
    <row r="590" spans="6:11" ht="15.75" customHeight="1" x14ac:dyDescent="0.25">
      <c r="F590" s="71"/>
      <c r="K590" s="71"/>
    </row>
    <row r="591" spans="6:11" ht="15.75" customHeight="1" x14ac:dyDescent="0.25">
      <c r="F591" s="71"/>
      <c r="K591" s="71"/>
    </row>
    <row r="592" spans="6:11" ht="15.75" customHeight="1" x14ac:dyDescent="0.25">
      <c r="F592" s="71"/>
      <c r="K592" s="71"/>
    </row>
    <row r="593" spans="6:11" ht="15.75" customHeight="1" x14ac:dyDescent="0.25">
      <c r="F593" s="71"/>
      <c r="K593" s="71"/>
    </row>
    <row r="594" spans="6:11" ht="15.75" customHeight="1" x14ac:dyDescent="0.25">
      <c r="F594" s="71"/>
      <c r="K594" s="71"/>
    </row>
    <row r="595" spans="6:11" ht="15.75" customHeight="1" x14ac:dyDescent="0.25">
      <c r="F595" s="71"/>
      <c r="K595" s="71"/>
    </row>
    <row r="596" spans="6:11" ht="15.75" customHeight="1" x14ac:dyDescent="0.25">
      <c r="F596" s="71"/>
      <c r="K596" s="71"/>
    </row>
    <row r="597" spans="6:11" ht="15.75" customHeight="1" x14ac:dyDescent="0.25">
      <c r="F597" s="71"/>
      <c r="K597" s="71"/>
    </row>
    <row r="598" spans="6:11" ht="15.75" customHeight="1" x14ac:dyDescent="0.25">
      <c r="F598" s="71"/>
      <c r="K598" s="71"/>
    </row>
    <row r="599" spans="6:11" ht="15.75" customHeight="1" x14ac:dyDescent="0.25">
      <c r="F599" s="71"/>
      <c r="K599" s="71"/>
    </row>
    <row r="600" spans="6:11" ht="15.75" customHeight="1" x14ac:dyDescent="0.25">
      <c r="F600" s="71"/>
      <c r="K600" s="71"/>
    </row>
    <row r="601" spans="6:11" ht="15.75" customHeight="1" x14ac:dyDescent="0.25">
      <c r="F601" s="71"/>
      <c r="K601" s="71"/>
    </row>
    <row r="602" spans="6:11" ht="15.75" customHeight="1" x14ac:dyDescent="0.25">
      <c r="F602" s="71"/>
      <c r="K602" s="71"/>
    </row>
    <row r="603" spans="6:11" ht="15.75" customHeight="1" x14ac:dyDescent="0.25">
      <c r="F603" s="71"/>
      <c r="K603" s="71"/>
    </row>
    <row r="604" spans="6:11" ht="15.75" customHeight="1" x14ac:dyDescent="0.25">
      <c r="F604" s="71"/>
      <c r="K604" s="71"/>
    </row>
    <row r="605" spans="6:11" ht="15.75" customHeight="1" x14ac:dyDescent="0.25">
      <c r="F605" s="71"/>
      <c r="K605" s="71"/>
    </row>
    <row r="606" spans="6:11" ht="15.75" customHeight="1" x14ac:dyDescent="0.25">
      <c r="F606" s="71"/>
      <c r="K606" s="71"/>
    </row>
    <row r="607" spans="6:11" ht="15.75" customHeight="1" x14ac:dyDescent="0.25">
      <c r="F607" s="71"/>
      <c r="K607" s="71"/>
    </row>
    <row r="608" spans="6:11" ht="15.75" customHeight="1" x14ac:dyDescent="0.25">
      <c r="F608" s="71"/>
      <c r="K608" s="71"/>
    </row>
    <row r="609" spans="6:11" ht="15.75" customHeight="1" x14ac:dyDescent="0.25">
      <c r="F609" s="71"/>
      <c r="K609" s="71"/>
    </row>
    <row r="610" spans="6:11" ht="15.75" customHeight="1" x14ac:dyDescent="0.25">
      <c r="F610" s="71"/>
      <c r="K610" s="71"/>
    </row>
    <row r="611" spans="6:11" ht="15.75" customHeight="1" x14ac:dyDescent="0.25">
      <c r="F611" s="71"/>
      <c r="K611" s="71"/>
    </row>
    <row r="612" spans="6:11" ht="15.75" customHeight="1" x14ac:dyDescent="0.25">
      <c r="F612" s="71"/>
      <c r="K612" s="71"/>
    </row>
    <row r="613" spans="6:11" ht="15.75" customHeight="1" x14ac:dyDescent="0.25">
      <c r="F613" s="71"/>
      <c r="K613" s="71"/>
    </row>
    <row r="614" spans="6:11" ht="15.75" customHeight="1" x14ac:dyDescent="0.25">
      <c r="F614" s="71"/>
      <c r="K614" s="71"/>
    </row>
    <row r="615" spans="6:11" ht="15.75" customHeight="1" x14ac:dyDescent="0.25">
      <c r="F615" s="71"/>
      <c r="K615" s="71"/>
    </row>
    <row r="616" spans="6:11" ht="15.75" customHeight="1" x14ac:dyDescent="0.25">
      <c r="F616" s="71"/>
      <c r="K616" s="71"/>
    </row>
    <row r="617" spans="6:11" ht="15.75" customHeight="1" x14ac:dyDescent="0.25">
      <c r="F617" s="71"/>
      <c r="K617" s="71"/>
    </row>
    <row r="618" spans="6:11" ht="15.75" customHeight="1" x14ac:dyDescent="0.25">
      <c r="F618" s="71"/>
      <c r="K618" s="71"/>
    </row>
    <row r="619" spans="6:11" ht="15.75" customHeight="1" x14ac:dyDescent="0.25">
      <c r="F619" s="71"/>
      <c r="K619" s="71"/>
    </row>
    <row r="620" spans="6:11" ht="15.75" customHeight="1" x14ac:dyDescent="0.25">
      <c r="F620" s="71"/>
      <c r="K620" s="71"/>
    </row>
    <row r="621" spans="6:11" ht="15.75" customHeight="1" x14ac:dyDescent="0.25">
      <c r="F621" s="71"/>
      <c r="K621" s="71"/>
    </row>
    <row r="622" spans="6:11" ht="15.75" customHeight="1" x14ac:dyDescent="0.25">
      <c r="F622" s="71"/>
      <c r="K622" s="71"/>
    </row>
    <row r="623" spans="6:11" ht="15.75" customHeight="1" x14ac:dyDescent="0.25">
      <c r="F623" s="71"/>
      <c r="K623" s="71"/>
    </row>
    <row r="624" spans="6:11" ht="15.75" customHeight="1" x14ac:dyDescent="0.25">
      <c r="F624" s="71"/>
      <c r="K624" s="71"/>
    </row>
    <row r="625" spans="6:11" ht="15.75" customHeight="1" x14ac:dyDescent="0.25">
      <c r="F625" s="71"/>
      <c r="K625" s="71"/>
    </row>
    <row r="626" spans="6:11" ht="15.75" customHeight="1" x14ac:dyDescent="0.25">
      <c r="F626" s="71"/>
      <c r="K626" s="71"/>
    </row>
    <row r="627" spans="6:11" ht="15.75" customHeight="1" x14ac:dyDescent="0.25">
      <c r="F627" s="71"/>
      <c r="K627" s="71"/>
    </row>
    <row r="628" spans="6:11" ht="15.75" customHeight="1" x14ac:dyDescent="0.25">
      <c r="F628" s="71"/>
      <c r="K628" s="71"/>
    </row>
    <row r="629" spans="6:11" ht="15.75" customHeight="1" x14ac:dyDescent="0.25">
      <c r="F629" s="71"/>
      <c r="K629" s="71"/>
    </row>
    <row r="630" spans="6:11" ht="15.75" customHeight="1" x14ac:dyDescent="0.25">
      <c r="F630" s="71"/>
      <c r="K630" s="71"/>
    </row>
    <row r="631" spans="6:11" ht="15.75" customHeight="1" x14ac:dyDescent="0.25">
      <c r="F631" s="71"/>
      <c r="K631" s="71"/>
    </row>
    <row r="632" spans="6:11" ht="15.75" customHeight="1" x14ac:dyDescent="0.25">
      <c r="F632" s="71"/>
      <c r="K632" s="71"/>
    </row>
    <row r="633" spans="6:11" ht="15.75" customHeight="1" x14ac:dyDescent="0.25">
      <c r="F633" s="71"/>
      <c r="K633" s="71"/>
    </row>
    <row r="634" spans="6:11" ht="15.75" customHeight="1" x14ac:dyDescent="0.25">
      <c r="F634" s="71"/>
      <c r="K634" s="71"/>
    </row>
    <row r="635" spans="6:11" ht="15.75" customHeight="1" x14ac:dyDescent="0.25">
      <c r="F635" s="71"/>
      <c r="K635" s="71"/>
    </row>
    <row r="636" spans="6:11" ht="15.75" customHeight="1" x14ac:dyDescent="0.25">
      <c r="F636" s="71"/>
      <c r="K636" s="71"/>
    </row>
    <row r="637" spans="6:11" ht="15.75" customHeight="1" x14ac:dyDescent="0.25">
      <c r="F637" s="71"/>
      <c r="K637" s="71"/>
    </row>
    <row r="638" spans="6:11" ht="15.75" customHeight="1" x14ac:dyDescent="0.25">
      <c r="F638" s="71"/>
      <c r="K638" s="71"/>
    </row>
    <row r="639" spans="6:11" ht="15.75" customHeight="1" x14ac:dyDescent="0.25">
      <c r="F639" s="71"/>
      <c r="K639" s="71"/>
    </row>
    <row r="640" spans="6:11" ht="15.75" customHeight="1" x14ac:dyDescent="0.25">
      <c r="F640" s="71"/>
      <c r="K640" s="71"/>
    </row>
    <row r="641" spans="6:11" ht="15.75" customHeight="1" x14ac:dyDescent="0.25">
      <c r="F641" s="71"/>
      <c r="K641" s="71"/>
    </row>
    <row r="642" spans="6:11" ht="15.75" customHeight="1" x14ac:dyDescent="0.25">
      <c r="F642" s="71"/>
      <c r="K642" s="71"/>
    </row>
    <row r="643" spans="6:11" ht="15.75" customHeight="1" x14ac:dyDescent="0.25">
      <c r="F643" s="71"/>
      <c r="K643" s="71"/>
    </row>
    <row r="644" spans="6:11" ht="15.75" customHeight="1" x14ac:dyDescent="0.25">
      <c r="F644" s="71"/>
      <c r="K644" s="71"/>
    </row>
    <row r="645" spans="6:11" ht="15.75" customHeight="1" x14ac:dyDescent="0.25">
      <c r="F645" s="71"/>
      <c r="K645" s="71"/>
    </row>
    <row r="646" spans="6:11" ht="15.75" customHeight="1" x14ac:dyDescent="0.25">
      <c r="F646" s="71"/>
      <c r="K646" s="71"/>
    </row>
    <row r="647" spans="6:11" ht="15.75" customHeight="1" x14ac:dyDescent="0.25">
      <c r="F647" s="71"/>
      <c r="K647" s="71"/>
    </row>
    <row r="648" spans="6:11" ht="15.75" customHeight="1" x14ac:dyDescent="0.25">
      <c r="F648" s="71"/>
      <c r="K648" s="71"/>
    </row>
    <row r="649" spans="6:11" ht="15.75" customHeight="1" x14ac:dyDescent="0.25">
      <c r="F649" s="71"/>
      <c r="K649" s="71"/>
    </row>
    <row r="650" spans="6:11" ht="15.75" customHeight="1" x14ac:dyDescent="0.25">
      <c r="F650" s="71"/>
      <c r="K650" s="71"/>
    </row>
    <row r="651" spans="6:11" ht="15.75" customHeight="1" x14ac:dyDescent="0.25">
      <c r="F651" s="71"/>
      <c r="K651" s="71"/>
    </row>
    <row r="652" spans="6:11" ht="15.75" customHeight="1" x14ac:dyDescent="0.25">
      <c r="F652" s="71"/>
      <c r="K652" s="71"/>
    </row>
    <row r="653" spans="6:11" ht="15.75" customHeight="1" x14ac:dyDescent="0.25">
      <c r="F653" s="71"/>
      <c r="K653" s="71"/>
    </row>
    <row r="654" spans="6:11" ht="15.75" customHeight="1" x14ac:dyDescent="0.25">
      <c r="F654" s="71"/>
      <c r="K654" s="71"/>
    </row>
    <row r="655" spans="6:11" ht="15.75" customHeight="1" x14ac:dyDescent="0.25">
      <c r="F655" s="71"/>
      <c r="K655" s="71"/>
    </row>
    <row r="656" spans="6:11" ht="15.75" customHeight="1" x14ac:dyDescent="0.25">
      <c r="F656" s="71"/>
      <c r="K656" s="71"/>
    </row>
    <row r="657" spans="6:11" ht="15.75" customHeight="1" x14ac:dyDescent="0.25">
      <c r="F657" s="71"/>
      <c r="K657" s="71"/>
    </row>
    <row r="658" spans="6:11" ht="15.75" customHeight="1" x14ac:dyDescent="0.25">
      <c r="F658" s="71"/>
      <c r="K658" s="71"/>
    </row>
    <row r="659" spans="6:11" ht="15.75" customHeight="1" x14ac:dyDescent="0.25">
      <c r="F659" s="71"/>
      <c r="K659" s="71"/>
    </row>
    <row r="660" spans="6:11" ht="15.75" customHeight="1" x14ac:dyDescent="0.25">
      <c r="F660" s="71"/>
      <c r="K660" s="71"/>
    </row>
    <row r="661" spans="6:11" ht="15.75" customHeight="1" x14ac:dyDescent="0.25">
      <c r="F661" s="71"/>
      <c r="K661" s="71"/>
    </row>
    <row r="662" spans="6:11" ht="15.75" customHeight="1" x14ac:dyDescent="0.25">
      <c r="F662" s="71"/>
      <c r="K662" s="71"/>
    </row>
    <row r="663" spans="6:11" ht="15.75" customHeight="1" x14ac:dyDescent="0.25">
      <c r="F663" s="71"/>
      <c r="K663" s="71"/>
    </row>
    <row r="664" spans="6:11" ht="15.75" customHeight="1" x14ac:dyDescent="0.25">
      <c r="F664" s="71"/>
      <c r="K664" s="71"/>
    </row>
    <row r="665" spans="6:11" ht="15.75" customHeight="1" x14ac:dyDescent="0.25">
      <c r="F665" s="71"/>
      <c r="K665" s="71"/>
    </row>
    <row r="666" spans="6:11" ht="15.75" customHeight="1" x14ac:dyDescent="0.25">
      <c r="F666" s="71"/>
      <c r="K666" s="71"/>
    </row>
    <row r="667" spans="6:11" ht="15.75" customHeight="1" x14ac:dyDescent="0.25">
      <c r="F667" s="71"/>
      <c r="K667" s="71"/>
    </row>
    <row r="668" spans="6:11" ht="15.75" customHeight="1" x14ac:dyDescent="0.25">
      <c r="F668" s="71"/>
      <c r="K668" s="71"/>
    </row>
    <row r="669" spans="6:11" ht="15.75" customHeight="1" x14ac:dyDescent="0.25">
      <c r="F669" s="71"/>
      <c r="K669" s="71"/>
    </row>
    <row r="670" spans="6:11" ht="15.75" customHeight="1" x14ac:dyDescent="0.25">
      <c r="F670" s="71"/>
      <c r="K670" s="71"/>
    </row>
    <row r="671" spans="6:11" ht="15.75" customHeight="1" x14ac:dyDescent="0.25">
      <c r="F671" s="71"/>
      <c r="K671" s="71"/>
    </row>
    <row r="672" spans="6:11" ht="15.75" customHeight="1" x14ac:dyDescent="0.25">
      <c r="F672" s="71"/>
      <c r="K672" s="71"/>
    </row>
    <row r="673" spans="6:11" ht="15.75" customHeight="1" x14ac:dyDescent="0.25">
      <c r="F673" s="71"/>
      <c r="K673" s="71"/>
    </row>
    <row r="674" spans="6:11" ht="15.75" customHeight="1" x14ac:dyDescent="0.25">
      <c r="F674" s="71"/>
      <c r="K674" s="71"/>
    </row>
    <row r="675" spans="6:11" ht="15.75" customHeight="1" x14ac:dyDescent="0.25">
      <c r="F675" s="71"/>
      <c r="K675" s="71"/>
    </row>
    <row r="676" spans="6:11" ht="15.75" customHeight="1" x14ac:dyDescent="0.25">
      <c r="F676" s="71"/>
      <c r="K676" s="71"/>
    </row>
    <row r="677" spans="6:11" ht="15.75" customHeight="1" x14ac:dyDescent="0.25">
      <c r="F677" s="71"/>
      <c r="K677" s="71"/>
    </row>
    <row r="678" spans="6:11" ht="15.75" customHeight="1" x14ac:dyDescent="0.25">
      <c r="F678" s="71"/>
      <c r="K678" s="71"/>
    </row>
    <row r="679" spans="6:11" ht="15.75" customHeight="1" x14ac:dyDescent="0.25">
      <c r="F679" s="71"/>
      <c r="K679" s="71"/>
    </row>
    <row r="680" spans="6:11" ht="15.75" customHeight="1" x14ac:dyDescent="0.25">
      <c r="F680" s="71"/>
      <c r="K680" s="71"/>
    </row>
    <row r="681" spans="6:11" ht="15.75" customHeight="1" x14ac:dyDescent="0.25">
      <c r="F681" s="71"/>
      <c r="K681" s="71"/>
    </row>
    <row r="682" spans="6:11" ht="15.75" customHeight="1" x14ac:dyDescent="0.25">
      <c r="F682" s="71"/>
      <c r="K682" s="71"/>
    </row>
    <row r="683" spans="6:11" ht="15.75" customHeight="1" x14ac:dyDescent="0.25">
      <c r="F683" s="71"/>
      <c r="K683" s="71"/>
    </row>
    <row r="684" spans="6:11" ht="15.75" customHeight="1" x14ac:dyDescent="0.25">
      <c r="F684" s="71"/>
      <c r="K684" s="71"/>
    </row>
    <row r="685" spans="6:11" ht="15.75" customHeight="1" x14ac:dyDescent="0.25">
      <c r="F685" s="71"/>
      <c r="K685" s="71"/>
    </row>
    <row r="686" spans="6:11" ht="15.75" customHeight="1" x14ac:dyDescent="0.25">
      <c r="F686" s="71"/>
      <c r="K686" s="71"/>
    </row>
    <row r="687" spans="6:11" ht="15.75" customHeight="1" x14ac:dyDescent="0.25">
      <c r="F687" s="71"/>
      <c r="K687" s="71"/>
    </row>
    <row r="688" spans="6:11" ht="15.75" customHeight="1" x14ac:dyDescent="0.25">
      <c r="F688" s="71"/>
      <c r="K688" s="71"/>
    </row>
    <row r="689" spans="6:11" ht="15.75" customHeight="1" x14ac:dyDescent="0.25">
      <c r="F689" s="71"/>
      <c r="K689" s="71"/>
    </row>
    <row r="690" spans="6:11" ht="15.75" customHeight="1" x14ac:dyDescent="0.25">
      <c r="F690" s="71"/>
      <c r="K690" s="71"/>
    </row>
    <row r="691" spans="6:11" ht="15.75" customHeight="1" x14ac:dyDescent="0.25">
      <c r="F691" s="71"/>
      <c r="K691" s="71"/>
    </row>
    <row r="692" spans="6:11" ht="15.75" customHeight="1" x14ac:dyDescent="0.25">
      <c r="F692" s="71"/>
      <c r="K692" s="71"/>
    </row>
    <row r="693" spans="6:11" ht="15.75" customHeight="1" x14ac:dyDescent="0.25">
      <c r="F693" s="71"/>
      <c r="K693" s="71"/>
    </row>
    <row r="694" spans="6:11" ht="15.75" customHeight="1" x14ac:dyDescent="0.25">
      <c r="F694" s="71"/>
      <c r="K694" s="71"/>
    </row>
    <row r="695" spans="6:11" ht="15.75" customHeight="1" x14ac:dyDescent="0.25">
      <c r="F695" s="71"/>
      <c r="K695" s="71"/>
    </row>
    <row r="696" spans="6:11" ht="15.75" customHeight="1" x14ac:dyDescent="0.25">
      <c r="F696" s="71"/>
      <c r="K696" s="71"/>
    </row>
    <row r="697" spans="6:11" ht="15.75" customHeight="1" x14ac:dyDescent="0.25">
      <c r="F697" s="71"/>
      <c r="K697" s="71"/>
    </row>
    <row r="698" spans="6:11" ht="15.75" customHeight="1" x14ac:dyDescent="0.25">
      <c r="F698" s="71"/>
      <c r="K698" s="71"/>
    </row>
    <row r="699" spans="6:11" ht="15.75" customHeight="1" x14ac:dyDescent="0.25">
      <c r="F699" s="71"/>
      <c r="K699" s="71"/>
    </row>
    <row r="700" spans="6:11" ht="15.75" customHeight="1" x14ac:dyDescent="0.25">
      <c r="F700" s="71"/>
      <c r="K700" s="71"/>
    </row>
    <row r="701" spans="6:11" ht="15.75" customHeight="1" x14ac:dyDescent="0.25">
      <c r="F701" s="71"/>
      <c r="K701" s="71"/>
    </row>
    <row r="702" spans="6:11" ht="15.75" customHeight="1" x14ac:dyDescent="0.25">
      <c r="F702" s="71"/>
      <c r="K702" s="71"/>
    </row>
    <row r="703" spans="6:11" ht="15.75" customHeight="1" x14ac:dyDescent="0.25">
      <c r="F703" s="71"/>
      <c r="K703" s="71"/>
    </row>
    <row r="704" spans="6:11" ht="15.75" customHeight="1" x14ac:dyDescent="0.25">
      <c r="F704" s="71"/>
      <c r="K704" s="71"/>
    </row>
    <row r="705" spans="6:11" ht="15.75" customHeight="1" x14ac:dyDescent="0.25">
      <c r="F705" s="71"/>
      <c r="K705" s="71"/>
    </row>
    <row r="706" spans="6:11" ht="15.75" customHeight="1" x14ac:dyDescent="0.25">
      <c r="F706" s="71"/>
      <c r="K706" s="71"/>
    </row>
    <row r="707" spans="6:11" ht="15.75" customHeight="1" x14ac:dyDescent="0.25">
      <c r="F707" s="71"/>
      <c r="K707" s="71"/>
    </row>
    <row r="708" spans="6:11" ht="15.75" customHeight="1" x14ac:dyDescent="0.25">
      <c r="F708" s="71"/>
      <c r="K708" s="71"/>
    </row>
    <row r="709" spans="6:11" ht="15.75" customHeight="1" x14ac:dyDescent="0.25">
      <c r="F709" s="71"/>
      <c r="K709" s="71"/>
    </row>
    <row r="710" spans="6:11" ht="15.75" customHeight="1" x14ac:dyDescent="0.25">
      <c r="F710" s="71"/>
      <c r="K710" s="71"/>
    </row>
    <row r="711" spans="6:11" ht="15.75" customHeight="1" x14ac:dyDescent="0.25">
      <c r="F711" s="71"/>
      <c r="K711" s="71"/>
    </row>
    <row r="712" spans="6:11" ht="15.75" customHeight="1" x14ac:dyDescent="0.25">
      <c r="F712" s="71"/>
      <c r="K712" s="71"/>
    </row>
    <row r="713" spans="6:11" ht="15.75" customHeight="1" x14ac:dyDescent="0.25">
      <c r="F713" s="71"/>
      <c r="K713" s="71"/>
    </row>
    <row r="714" spans="6:11" ht="15.75" customHeight="1" x14ac:dyDescent="0.25">
      <c r="F714" s="71"/>
      <c r="K714" s="71"/>
    </row>
    <row r="715" spans="6:11" ht="15.75" customHeight="1" x14ac:dyDescent="0.25">
      <c r="F715" s="71"/>
      <c r="K715" s="71"/>
    </row>
    <row r="716" spans="6:11" ht="15.75" customHeight="1" x14ac:dyDescent="0.25">
      <c r="F716" s="71"/>
      <c r="K716" s="71"/>
    </row>
    <row r="717" spans="6:11" ht="15.75" customHeight="1" x14ac:dyDescent="0.25">
      <c r="F717" s="71"/>
      <c r="K717" s="71"/>
    </row>
    <row r="718" spans="6:11" ht="15.75" customHeight="1" x14ac:dyDescent="0.25">
      <c r="F718" s="71"/>
      <c r="K718" s="71"/>
    </row>
    <row r="719" spans="6:11" ht="15.75" customHeight="1" x14ac:dyDescent="0.25">
      <c r="F719" s="71"/>
      <c r="K719" s="71"/>
    </row>
    <row r="720" spans="6:11" ht="15.75" customHeight="1" x14ac:dyDescent="0.25">
      <c r="F720" s="71"/>
      <c r="K720" s="71"/>
    </row>
    <row r="721" spans="6:11" ht="15.75" customHeight="1" x14ac:dyDescent="0.25">
      <c r="F721" s="71"/>
      <c r="K721" s="71"/>
    </row>
    <row r="722" spans="6:11" ht="15.75" customHeight="1" x14ac:dyDescent="0.25">
      <c r="F722" s="71"/>
      <c r="K722" s="71"/>
    </row>
    <row r="723" spans="6:11" ht="15.75" customHeight="1" x14ac:dyDescent="0.25">
      <c r="F723" s="71"/>
      <c r="K723" s="71"/>
    </row>
    <row r="724" spans="6:11" ht="15.75" customHeight="1" x14ac:dyDescent="0.25">
      <c r="F724" s="71"/>
      <c r="K724" s="71"/>
    </row>
    <row r="725" spans="6:11" ht="15.75" customHeight="1" x14ac:dyDescent="0.25">
      <c r="F725" s="71"/>
      <c r="K725" s="71"/>
    </row>
    <row r="726" spans="6:11" ht="15.75" customHeight="1" x14ac:dyDescent="0.25">
      <c r="F726" s="71"/>
      <c r="K726" s="71"/>
    </row>
    <row r="727" spans="6:11" ht="15.75" customHeight="1" x14ac:dyDescent="0.25">
      <c r="F727" s="71"/>
      <c r="K727" s="71"/>
    </row>
    <row r="728" spans="6:11" ht="15.75" customHeight="1" x14ac:dyDescent="0.25">
      <c r="F728" s="71"/>
      <c r="K728" s="71"/>
    </row>
    <row r="729" spans="6:11" ht="15.75" customHeight="1" x14ac:dyDescent="0.25">
      <c r="F729" s="71"/>
      <c r="K729" s="71"/>
    </row>
    <row r="730" spans="6:11" ht="15.75" customHeight="1" x14ac:dyDescent="0.25">
      <c r="F730" s="71"/>
      <c r="K730" s="71"/>
    </row>
    <row r="731" spans="6:11" ht="15.75" customHeight="1" x14ac:dyDescent="0.25">
      <c r="F731" s="71"/>
      <c r="K731" s="71"/>
    </row>
    <row r="732" spans="6:11" ht="15.75" customHeight="1" x14ac:dyDescent="0.25">
      <c r="F732" s="71"/>
      <c r="K732" s="71"/>
    </row>
    <row r="733" spans="6:11" ht="15.75" customHeight="1" x14ac:dyDescent="0.25">
      <c r="F733" s="71"/>
      <c r="K733" s="71"/>
    </row>
    <row r="734" spans="6:11" ht="15.75" customHeight="1" x14ac:dyDescent="0.25">
      <c r="F734" s="71"/>
      <c r="K734" s="71"/>
    </row>
    <row r="735" spans="6:11" ht="15.75" customHeight="1" x14ac:dyDescent="0.25">
      <c r="F735" s="71"/>
      <c r="K735" s="71"/>
    </row>
    <row r="736" spans="6:11" ht="15.75" customHeight="1" x14ac:dyDescent="0.25">
      <c r="F736" s="71"/>
      <c r="K736" s="71"/>
    </row>
    <row r="737" spans="6:11" ht="15.75" customHeight="1" x14ac:dyDescent="0.25">
      <c r="F737" s="71"/>
      <c r="K737" s="71"/>
    </row>
    <row r="738" spans="6:11" ht="15.75" customHeight="1" x14ac:dyDescent="0.25">
      <c r="F738" s="71"/>
      <c r="K738" s="71"/>
    </row>
    <row r="739" spans="6:11" ht="15.75" customHeight="1" x14ac:dyDescent="0.25">
      <c r="F739" s="71"/>
      <c r="K739" s="71"/>
    </row>
    <row r="740" spans="6:11" ht="15.75" customHeight="1" x14ac:dyDescent="0.25">
      <c r="F740" s="71"/>
      <c r="K740" s="71"/>
    </row>
    <row r="741" spans="6:11" ht="15.75" customHeight="1" x14ac:dyDescent="0.25">
      <c r="F741" s="71"/>
      <c r="K741" s="71"/>
    </row>
    <row r="742" spans="6:11" ht="15.75" customHeight="1" x14ac:dyDescent="0.25">
      <c r="F742" s="71"/>
      <c r="K742" s="71"/>
    </row>
    <row r="743" spans="6:11" ht="15.75" customHeight="1" x14ac:dyDescent="0.25">
      <c r="F743" s="71"/>
      <c r="K743" s="71"/>
    </row>
    <row r="744" spans="6:11" ht="15.75" customHeight="1" x14ac:dyDescent="0.25">
      <c r="F744" s="71"/>
      <c r="K744" s="71"/>
    </row>
    <row r="745" spans="6:11" ht="15.75" customHeight="1" x14ac:dyDescent="0.25">
      <c r="F745" s="71"/>
      <c r="K745" s="71"/>
    </row>
    <row r="746" spans="6:11" ht="15.75" customHeight="1" x14ac:dyDescent="0.25">
      <c r="F746" s="71"/>
      <c r="K746" s="71"/>
    </row>
    <row r="747" spans="6:11" ht="15.75" customHeight="1" x14ac:dyDescent="0.25">
      <c r="F747" s="71"/>
      <c r="K747" s="71"/>
    </row>
    <row r="748" spans="6:11" ht="15.75" customHeight="1" x14ac:dyDescent="0.25">
      <c r="F748" s="71"/>
      <c r="K748" s="71"/>
    </row>
    <row r="749" spans="6:11" ht="15.75" customHeight="1" x14ac:dyDescent="0.25">
      <c r="F749" s="71"/>
      <c r="K749" s="71"/>
    </row>
    <row r="750" spans="6:11" ht="15.75" customHeight="1" x14ac:dyDescent="0.25">
      <c r="F750" s="71"/>
      <c r="K750" s="71"/>
    </row>
    <row r="751" spans="6:11" ht="15.75" customHeight="1" x14ac:dyDescent="0.25">
      <c r="F751" s="71"/>
      <c r="K751" s="71"/>
    </row>
    <row r="752" spans="6:11" ht="15.75" customHeight="1" x14ac:dyDescent="0.25">
      <c r="F752" s="71"/>
      <c r="K752" s="71"/>
    </row>
    <row r="753" spans="6:11" ht="15.75" customHeight="1" x14ac:dyDescent="0.25">
      <c r="F753" s="71"/>
      <c r="K753" s="71"/>
    </row>
    <row r="754" spans="6:11" ht="15.75" customHeight="1" x14ac:dyDescent="0.25">
      <c r="F754" s="71"/>
      <c r="K754" s="71"/>
    </row>
    <row r="755" spans="6:11" ht="15.75" customHeight="1" x14ac:dyDescent="0.25">
      <c r="F755" s="71"/>
      <c r="K755" s="71"/>
    </row>
    <row r="756" spans="6:11" ht="15.75" customHeight="1" x14ac:dyDescent="0.25">
      <c r="F756" s="71"/>
      <c r="K756" s="71"/>
    </row>
    <row r="757" spans="6:11" ht="15.75" customHeight="1" x14ac:dyDescent="0.25">
      <c r="F757" s="71"/>
      <c r="K757" s="71"/>
    </row>
    <row r="758" spans="6:11" ht="15.75" customHeight="1" x14ac:dyDescent="0.25">
      <c r="F758" s="71"/>
      <c r="K758" s="71"/>
    </row>
    <row r="759" spans="6:11" ht="15.75" customHeight="1" x14ac:dyDescent="0.25">
      <c r="F759" s="71"/>
      <c r="K759" s="71"/>
    </row>
    <row r="760" spans="6:11" ht="15.75" customHeight="1" x14ac:dyDescent="0.25">
      <c r="F760" s="71"/>
      <c r="K760" s="71"/>
    </row>
    <row r="761" spans="6:11" ht="15.75" customHeight="1" x14ac:dyDescent="0.25">
      <c r="F761" s="71"/>
      <c r="K761" s="71"/>
    </row>
    <row r="762" spans="6:11" ht="15.75" customHeight="1" x14ac:dyDescent="0.25">
      <c r="F762" s="71"/>
      <c r="K762" s="71"/>
    </row>
    <row r="763" spans="6:11" ht="15.75" customHeight="1" x14ac:dyDescent="0.25">
      <c r="F763" s="71"/>
      <c r="K763" s="71"/>
    </row>
    <row r="764" spans="6:11" ht="15.75" customHeight="1" x14ac:dyDescent="0.25">
      <c r="F764" s="71"/>
      <c r="K764" s="71"/>
    </row>
    <row r="765" spans="6:11" ht="15.75" customHeight="1" x14ac:dyDescent="0.25">
      <c r="F765" s="71"/>
      <c r="K765" s="71"/>
    </row>
    <row r="766" spans="6:11" ht="15.75" customHeight="1" x14ac:dyDescent="0.25">
      <c r="F766" s="71"/>
      <c r="K766" s="71"/>
    </row>
    <row r="767" spans="6:11" ht="15.75" customHeight="1" x14ac:dyDescent="0.25">
      <c r="F767" s="71"/>
      <c r="K767" s="71"/>
    </row>
    <row r="768" spans="6:11" ht="15.75" customHeight="1" x14ac:dyDescent="0.25">
      <c r="F768" s="71"/>
      <c r="K768" s="71"/>
    </row>
    <row r="769" spans="6:11" ht="15.75" customHeight="1" x14ac:dyDescent="0.25">
      <c r="F769" s="71"/>
      <c r="K769" s="71"/>
    </row>
    <row r="770" spans="6:11" ht="15.75" customHeight="1" x14ac:dyDescent="0.25">
      <c r="F770" s="71"/>
      <c r="K770" s="71"/>
    </row>
    <row r="771" spans="6:11" ht="15.75" customHeight="1" x14ac:dyDescent="0.25">
      <c r="F771" s="71"/>
      <c r="K771" s="71"/>
    </row>
    <row r="772" spans="6:11" ht="15.75" customHeight="1" x14ac:dyDescent="0.25">
      <c r="F772" s="71"/>
      <c r="K772" s="71"/>
    </row>
    <row r="773" spans="6:11" ht="15.75" customHeight="1" x14ac:dyDescent="0.25">
      <c r="F773" s="71"/>
      <c r="K773" s="71"/>
    </row>
    <row r="774" spans="6:11" ht="15.75" customHeight="1" x14ac:dyDescent="0.25">
      <c r="F774" s="71"/>
      <c r="K774" s="71"/>
    </row>
    <row r="775" spans="6:11" ht="15.75" customHeight="1" x14ac:dyDescent="0.25">
      <c r="F775" s="71"/>
      <c r="K775" s="71"/>
    </row>
    <row r="776" spans="6:11" ht="15.75" customHeight="1" x14ac:dyDescent="0.25">
      <c r="F776" s="71"/>
      <c r="K776" s="71"/>
    </row>
    <row r="777" spans="6:11" ht="15.75" customHeight="1" x14ac:dyDescent="0.25">
      <c r="F777" s="71"/>
      <c r="K777" s="71"/>
    </row>
    <row r="778" spans="6:11" ht="15.75" customHeight="1" x14ac:dyDescent="0.25">
      <c r="F778" s="71"/>
      <c r="K778" s="71"/>
    </row>
    <row r="779" spans="6:11" ht="15.75" customHeight="1" x14ac:dyDescent="0.25">
      <c r="F779" s="71"/>
      <c r="K779" s="71"/>
    </row>
    <row r="780" spans="6:11" ht="15.75" customHeight="1" x14ac:dyDescent="0.25">
      <c r="F780" s="71"/>
      <c r="K780" s="71"/>
    </row>
    <row r="781" spans="6:11" ht="15.75" customHeight="1" x14ac:dyDescent="0.25">
      <c r="F781" s="71"/>
      <c r="K781" s="71"/>
    </row>
    <row r="782" spans="6:11" ht="15.75" customHeight="1" x14ac:dyDescent="0.25">
      <c r="F782" s="71"/>
      <c r="K782" s="71"/>
    </row>
    <row r="783" spans="6:11" ht="15.75" customHeight="1" x14ac:dyDescent="0.25">
      <c r="F783" s="71"/>
      <c r="K783" s="71"/>
    </row>
    <row r="784" spans="6:11" ht="15.75" customHeight="1" x14ac:dyDescent="0.25">
      <c r="F784" s="71"/>
      <c r="K784" s="71"/>
    </row>
    <row r="785" spans="6:11" ht="15.75" customHeight="1" x14ac:dyDescent="0.25">
      <c r="F785" s="71"/>
      <c r="K785" s="71"/>
    </row>
    <row r="786" spans="6:11" ht="15.75" customHeight="1" x14ac:dyDescent="0.25">
      <c r="F786" s="71"/>
      <c r="K786" s="71"/>
    </row>
    <row r="787" spans="6:11" ht="15.75" customHeight="1" x14ac:dyDescent="0.25">
      <c r="F787" s="71"/>
      <c r="K787" s="71"/>
    </row>
    <row r="788" spans="6:11" ht="15.75" customHeight="1" x14ac:dyDescent="0.25">
      <c r="F788" s="71"/>
      <c r="K788" s="71"/>
    </row>
    <row r="789" spans="6:11" ht="15.75" customHeight="1" x14ac:dyDescent="0.25">
      <c r="F789" s="71"/>
      <c r="K789" s="71"/>
    </row>
    <row r="790" spans="6:11" ht="15.75" customHeight="1" x14ac:dyDescent="0.25">
      <c r="F790" s="71"/>
      <c r="K790" s="71"/>
    </row>
    <row r="791" spans="6:11" ht="15.75" customHeight="1" x14ac:dyDescent="0.25">
      <c r="F791" s="71"/>
      <c r="K791" s="71"/>
    </row>
    <row r="792" spans="6:11" ht="15.75" customHeight="1" x14ac:dyDescent="0.25">
      <c r="F792" s="71"/>
      <c r="K792" s="71"/>
    </row>
    <row r="793" spans="6:11" ht="15.75" customHeight="1" x14ac:dyDescent="0.25">
      <c r="F793" s="71"/>
      <c r="K793" s="71"/>
    </row>
    <row r="794" spans="6:11" ht="15.75" customHeight="1" x14ac:dyDescent="0.25">
      <c r="F794" s="71"/>
      <c r="K794" s="71"/>
    </row>
    <row r="795" spans="6:11" ht="15.75" customHeight="1" x14ac:dyDescent="0.25">
      <c r="F795" s="71"/>
      <c r="K795" s="71"/>
    </row>
    <row r="796" spans="6:11" ht="15.75" customHeight="1" x14ac:dyDescent="0.25">
      <c r="F796" s="71"/>
      <c r="K796" s="71"/>
    </row>
    <row r="797" spans="6:11" ht="15.75" customHeight="1" x14ac:dyDescent="0.25">
      <c r="F797" s="71"/>
      <c r="K797" s="71"/>
    </row>
    <row r="798" spans="6:11" ht="15.75" customHeight="1" x14ac:dyDescent="0.25">
      <c r="F798" s="71"/>
      <c r="K798" s="71"/>
    </row>
    <row r="799" spans="6:11" ht="15.75" customHeight="1" x14ac:dyDescent="0.25">
      <c r="F799" s="71"/>
      <c r="K799" s="71"/>
    </row>
    <row r="800" spans="6:11" ht="15.75" customHeight="1" x14ac:dyDescent="0.25">
      <c r="F800" s="71"/>
      <c r="K800" s="71"/>
    </row>
    <row r="801" spans="6:11" ht="15.75" customHeight="1" x14ac:dyDescent="0.25">
      <c r="F801" s="71"/>
      <c r="K801" s="71"/>
    </row>
    <row r="802" spans="6:11" ht="15.75" customHeight="1" x14ac:dyDescent="0.25">
      <c r="F802" s="71"/>
      <c r="K802" s="71"/>
    </row>
    <row r="803" spans="6:11" ht="15.75" customHeight="1" x14ac:dyDescent="0.25">
      <c r="F803" s="71"/>
      <c r="K803" s="71"/>
    </row>
    <row r="804" spans="6:11" ht="15.75" customHeight="1" x14ac:dyDescent="0.25">
      <c r="F804" s="71"/>
      <c r="K804" s="71"/>
    </row>
    <row r="805" spans="6:11" ht="15.75" customHeight="1" x14ac:dyDescent="0.25">
      <c r="F805" s="71"/>
      <c r="K805" s="71"/>
    </row>
    <row r="806" spans="6:11" ht="15.75" customHeight="1" x14ac:dyDescent="0.25">
      <c r="F806" s="71"/>
      <c r="K806" s="71"/>
    </row>
    <row r="807" spans="6:11" ht="15.75" customHeight="1" x14ac:dyDescent="0.25">
      <c r="F807" s="71"/>
      <c r="K807" s="71"/>
    </row>
    <row r="808" spans="6:11" ht="15.75" customHeight="1" x14ac:dyDescent="0.25">
      <c r="F808" s="71"/>
      <c r="K808" s="71"/>
    </row>
    <row r="809" spans="6:11" ht="15.75" customHeight="1" x14ac:dyDescent="0.25">
      <c r="F809" s="71"/>
      <c r="K809" s="71"/>
    </row>
    <row r="810" spans="6:11" ht="15.75" customHeight="1" x14ac:dyDescent="0.25">
      <c r="F810" s="71"/>
      <c r="K810" s="71"/>
    </row>
    <row r="811" spans="6:11" ht="15.75" customHeight="1" x14ac:dyDescent="0.25">
      <c r="F811" s="71"/>
      <c r="K811" s="71"/>
    </row>
    <row r="812" spans="6:11" ht="15.75" customHeight="1" x14ac:dyDescent="0.25">
      <c r="F812" s="71"/>
      <c r="K812" s="71"/>
    </row>
    <row r="813" spans="6:11" ht="15.75" customHeight="1" x14ac:dyDescent="0.25">
      <c r="F813" s="71"/>
      <c r="K813" s="71"/>
    </row>
    <row r="814" spans="6:11" ht="15.75" customHeight="1" x14ac:dyDescent="0.25">
      <c r="F814" s="71"/>
      <c r="K814" s="71"/>
    </row>
    <row r="815" spans="6:11" ht="15.75" customHeight="1" x14ac:dyDescent="0.25">
      <c r="F815" s="71"/>
      <c r="K815" s="71"/>
    </row>
    <row r="816" spans="6:11" ht="15.75" customHeight="1" x14ac:dyDescent="0.25">
      <c r="F816" s="71"/>
      <c r="K816" s="71"/>
    </row>
    <row r="817" spans="6:11" ht="15.75" customHeight="1" x14ac:dyDescent="0.25">
      <c r="F817" s="71"/>
      <c r="K817" s="71"/>
    </row>
    <row r="818" spans="6:11" ht="15.75" customHeight="1" x14ac:dyDescent="0.25">
      <c r="F818" s="71"/>
      <c r="K818" s="71"/>
    </row>
    <row r="819" spans="6:11" ht="15.75" customHeight="1" x14ac:dyDescent="0.25">
      <c r="F819" s="71"/>
      <c r="K819" s="71"/>
    </row>
    <row r="820" spans="6:11" ht="15.75" customHeight="1" x14ac:dyDescent="0.25">
      <c r="F820" s="71"/>
      <c r="K820" s="71"/>
    </row>
    <row r="821" spans="6:11" ht="15.75" customHeight="1" x14ac:dyDescent="0.25">
      <c r="F821" s="71"/>
      <c r="K821" s="71"/>
    </row>
    <row r="822" spans="6:11" ht="15.75" customHeight="1" x14ac:dyDescent="0.25">
      <c r="F822" s="71"/>
      <c r="K822" s="71"/>
    </row>
    <row r="823" spans="6:11" ht="15.75" customHeight="1" x14ac:dyDescent="0.25">
      <c r="F823" s="71"/>
      <c r="K823" s="71"/>
    </row>
    <row r="824" spans="6:11" ht="15.75" customHeight="1" x14ac:dyDescent="0.25">
      <c r="F824" s="71"/>
      <c r="K824" s="71"/>
    </row>
    <row r="825" spans="6:11" ht="15.75" customHeight="1" x14ac:dyDescent="0.25">
      <c r="F825" s="71"/>
      <c r="K825" s="71"/>
    </row>
    <row r="826" spans="6:11" ht="15.75" customHeight="1" x14ac:dyDescent="0.25">
      <c r="F826" s="71"/>
      <c r="K826" s="71"/>
    </row>
    <row r="827" spans="6:11" ht="15.75" customHeight="1" x14ac:dyDescent="0.25">
      <c r="F827" s="71"/>
      <c r="K827" s="71"/>
    </row>
    <row r="828" spans="6:11" ht="15.75" customHeight="1" x14ac:dyDescent="0.25">
      <c r="F828" s="71"/>
      <c r="K828" s="71"/>
    </row>
    <row r="829" spans="6:11" ht="15.75" customHeight="1" x14ac:dyDescent="0.25">
      <c r="F829" s="71"/>
      <c r="K829" s="71"/>
    </row>
    <row r="830" spans="6:11" ht="15.75" customHeight="1" x14ac:dyDescent="0.25">
      <c r="F830" s="71"/>
      <c r="K830" s="71"/>
    </row>
    <row r="831" spans="6:11" ht="15.75" customHeight="1" x14ac:dyDescent="0.25">
      <c r="F831" s="71"/>
      <c r="K831" s="71"/>
    </row>
    <row r="832" spans="6:11" ht="15.75" customHeight="1" x14ac:dyDescent="0.25">
      <c r="F832" s="71"/>
      <c r="K832" s="71"/>
    </row>
    <row r="833" spans="6:11" ht="15.75" customHeight="1" x14ac:dyDescent="0.25">
      <c r="F833" s="71"/>
      <c r="K833" s="71"/>
    </row>
    <row r="834" spans="6:11" ht="15.75" customHeight="1" x14ac:dyDescent="0.25">
      <c r="F834" s="71"/>
      <c r="K834" s="71"/>
    </row>
    <row r="835" spans="6:11" ht="15.75" customHeight="1" x14ac:dyDescent="0.25">
      <c r="F835" s="71"/>
      <c r="K835" s="71"/>
    </row>
    <row r="836" spans="6:11" ht="15.75" customHeight="1" x14ac:dyDescent="0.25">
      <c r="F836" s="71"/>
      <c r="K836" s="71"/>
    </row>
    <row r="837" spans="6:11" ht="15.75" customHeight="1" x14ac:dyDescent="0.25">
      <c r="F837" s="71"/>
      <c r="K837" s="71"/>
    </row>
    <row r="838" spans="6:11" ht="15.75" customHeight="1" x14ac:dyDescent="0.25">
      <c r="F838" s="71"/>
      <c r="K838" s="71"/>
    </row>
    <row r="839" spans="6:11" ht="15.75" customHeight="1" x14ac:dyDescent="0.25">
      <c r="F839" s="71"/>
      <c r="K839" s="71"/>
    </row>
    <row r="840" spans="6:11" ht="15.75" customHeight="1" x14ac:dyDescent="0.25">
      <c r="F840" s="71"/>
      <c r="K840" s="71"/>
    </row>
    <row r="841" spans="6:11" ht="15.75" customHeight="1" x14ac:dyDescent="0.25">
      <c r="F841" s="71"/>
      <c r="K841" s="71"/>
    </row>
    <row r="842" spans="6:11" ht="15.75" customHeight="1" x14ac:dyDescent="0.25">
      <c r="F842" s="71"/>
      <c r="K842" s="71"/>
    </row>
    <row r="843" spans="6:11" ht="15.75" customHeight="1" x14ac:dyDescent="0.25">
      <c r="F843" s="71"/>
      <c r="K843" s="71"/>
    </row>
    <row r="844" spans="6:11" ht="15.75" customHeight="1" x14ac:dyDescent="0.25">
      <c r="F844" s="71"/>
      <c r="K844" s="71"/>
    </row>
    <row r="845" spans="6:11" ht="15.75" customHeight="1" x14ac:dyDescent="0.25">
      <c r="F845" s="71"/>
      <c r="K845" s="71"/>
    </row>
    <row r="846" spans="6:11" ht="15.75" customHeight="1" x14ac:dyDescent="0.25">
      <c r="F846" s="71"/>
      <c r="K846" s="71"/>
    </row>
    <row r="847" spans="6:11" ht="15.75" customHeight="1" x14ac:dyDescent="0.25">
      <c r="F847" s="71"/>
      <c r="K847" s="71"/>
    </row>
    <row r="848" spans="6:11" ht="15.75" customHeight="1" x14ac:dyDescent="0.25">
      <c r="F848" s="71"/>
      <c r="K848" s="71"/>
    </row>
    <row r="849" spans="6:11" ht="15.75" customHeight="1" x14ac:dyDescent="0.25">
      <c r="F849" s="71"/>
      <c r="K849" s="71"/>
    </row>
    <row r="850" spans="6:11" ht="15.75" customHeight="1" x14ac:dyDescent="0.25">
      <c r="F850" s="71"/>
      <c r="K850" s="71"/>
    </row>
    <row r="851" spans="6:11" ht="15.75" customHeight="1" x14ac:dyDescent="0.25">
      <c r="F851" s="71"/>
      <c r="K851" s="71"/>
    </row>
    <row r="852" spans="6:11" ht="15.75" customHeight="1" x14ac:dyDescent="0.25">
      <c r="F852" s="71"/>
      <c r="K852" s="71"/>
    </row>
    <row r="853" spans="6:11" ht="15.75" customHeight="1" x14ac:dyDescent="0.25">
      <c r="F853" s="71"/>
      <c r="K853" s="71"/>
    </row>
    <row r="854" spans="6:11" ht="15.75" customHeight="1" x14ac:dyDescent="0.25">
      <c r="F854" s="71"/>
      <c r="K854" s="71"/>
    </row>
    <row r="855" spans="6:11" ht="15.75" customHeight="1" x14ac:dyDescent="0.25">
      <c r="F855" s="71"/>
      <c r="K855" s="71"/>
    </row>
    <row r="856" spans="6:11" ht="15.75" customHeight="1" x14ac:dyDescent="0.25">
      <c r="F856" s="71"/>
      <c r="K856" s="71"/>
    </row>
    <row r="857" spans="6:11" ht="15.75" customHeight="1" x14ac:dyDescent="0.25">
      <c r="F857" s="71"/>
      <c r="K857" s="71"/>
    </row>
    <row r="858" spans="6:11" ht="15.75" customHeight="1" x14ac:dyDescent="0.25">
      <c r="F858" s="71"/>
      <c r="K858" s="71"/>
    </row>
    <row r="859" spans="6:11" ht="15.75" customHeight="1" x14ac:dyDescent="0.25">
      <c r="F859" s="71"/>
      <c r="K859" s="71"/>
    </row>
    <row r="860" spans="6:11" ht="15.75" customHeight="1" x14ac:dyDescent="0.25">
      <c r="F860" s="71"/>
      <c r="K860" s="71"/>
    </row>
    <row r="861" spans="6:11" ht="15.75" customHeight="1" x14ac:dyDescent="0.25">
      <c r="F861" s="71"/>
      <c r="K861" s="71"/>
    </row>
    <row r="862" spans="6:11" ht="15.75" customHeight="1" x14ac:dyDescent="0.25">
      <c r="F862" s="71"/>
      <c r="K862" s="71"/>
    </row>
    <row r="863" spans="6:11" ht="15.75" customHeight="1" x14ac:dyDescent="0.25">
      <c r="F863" s="71"/>
      <c r="K863" s="71"/>
    </row>
    <row r="864" spans="6:11" ht="15.75" customHeight="1" x14ac:dyDescent="0.25">
      <c r="F864" s="71"/>
      <c r="K864" s="71"/>
    </row>
    <row r="865" spans="6:11" ht="15.75" customHeight="1" x14ac:dyDescent="0.25">
      <c r="F865" s="71"/>
      <c r="K865" s="71"/>
    </row>
    <row r="866" spans="6:11" ht="15.75" customHeight="1" x14ac:dyDescent="0.25">
      <c r="F866" s="71"/>
      <c r="K866" s="71"/>
    </row>
    <row r="867" spans="6:11" ht="15.75" customHeight="1" x14ac:dyDescent="0.25">
      <c r="F867" s="71"/>
      <c r="K867" s="71"/>
    </row>
    <row r="868" spans="6:11" ht="15.75" customHeight="1" x14ac:dyDescent="0.25">
      <c r="F868" s="71"/>
      <c r="K868" s="71"/>
    </row>
    <row r="869" spans="6:11" ht="15.75" customHeight="1" x14ac:dyDescent="0.25">
      <c r="F869" s="71"/>
      <c r="K869" s="71"/>
    </row>
    <row r="870" spans="6:11" ht="15.75" customHeight="1" x14ac:dyDescent="0.25">
      <c r="F870" s="71"/>
      <c r="K870" s="71"/>
    </row>
    <row r="871" spans="6:11" ht="15.75" customHeight="1" x14ac:dyDescent="0.25">
      <c r="F871" s="71"/>
      <c r="K871" s="71"/>
    </row>
    <row r="872" spans="6:11" ht="15.75" customHeight="1" x14ac:dyDescent="0.25">
      <c r="F872" s="71"/>
      <c r="K872" s="71"/>
    </row>
    <row r="873" spans="6:11" ht="15.75" customHeight="1" x14ac:dyDescent="0.25">
      <c r="F873" s="71"/>
      <c r="K873" s="71"/>
    </row>
    <row r="874" spans="6:11" ht="15.75" customHeight="1" x14ac:dyDescent="0.25">
      <c r="F874" s="71"/>
      <c r="K874" s="71"/>
    </row>
    <row r="875" spans="6:11" ht="15.75" customHeight="1" x14ac:dyDescent="0.25">
      <c r="F875" s="71"/>
      <c r="K875" s="71"/>
    </row>
    <row r="876" spans="6:11" ht="15.75" customHeight="1" x14ac:dyDescent="0.25">
      <c r="F876" s="71"/>
      <c r="K876" s="71"/>
    </row>
    <row r="877" spans="6:11" ht="15.75" customHeight="1" x14ac:dyDescent="0.25">
      <c r="F877" s="71"/>
      <c r="K877" s="71"/>
    </row>
    <row r="878" spans="6:11" ht="15.75" customHeight="1" x14ac:dyDescent="0.25">
      <c r="F878" s="71"/>
      <c r="K878" s="71"/>
    </row>
    <row r="879" spans="6:11" ht="15.75" customHeight="1" x14ac:dyDescent="0.25">
      <c r="F879" s="71"/>
      <c r="K879" s="71"/>
    </row>
    <row r="880" spans="6:11" ht="15.75" customHeight="1" x14ac:dyDescent="0.25">
      <c r="F880" s="71"/>
      <c r="K880" s="71"/>
    </row>
    <row r="881" spans="6:11" ht="15.75" customHeight="1" x14ac:dyDescent="0.25">
      <c r="F881" s="71"/>
      <c r="K881" s="71"/>
    </row>
    <row r="882" spans="6:11" ht="15.75" customHeight="1" x14ac:dyDescent="0.25">
      <c r="F882" s="71"/>
      <c r="K882" s="71"/>
    </row>
    <row r="883" spans="6:11" ht="15.75" customHeight="1" x14ac:dyDescent="0.25">
      <c r="F883" s="71"/>
      <c r="K883" s="71"/>
    </row>
    <row r="884" spans="6:11" ht="15.75" customHeight="1" x14ac:dyDescent="0.25">
      <c r="F884" s="71"/>
      <c r="K884" s="71"/>
    </row>
    <row r="885" spans="6:11" ht="15.75" customHeight="1" x14ac:dyDescent="0.25">
      <c r="F885" s="71"/>
      <c r="K885" s="71"/>
    </row>
    <row r="886" spans="6:11" ht="15.75" customHeight="1" x14ac:dyDescent="0.25">
      <c r="F886" s="71"/>
      <c r="K886" s="71"/>
    </row>
    <row r="887" spans="6:11" ht="15.75" customHeight="1" x14ac:dyDescent="0.25">
      <c r="F887" s="71"/>
      <c r="K887" s="71"/>
    </row>
    <row r="888" spans="6:11" ht="15.75" customHeight="1" x14ac:dyDescent="0.25">
      <c r="F888" s="71"/>
      <c r="K888" s="71"/>
    </row>
    <row r="889" spans="6:11" ht="15.75" customHeight="1" x14ac:dyDescent="0.25">
      <c r="F889" s="71"/>
      <c r="K889" s="71"/>
    </row>
    <row r="890" spans="6:11" ht="15.75" customHeight="1" x14ac:dyDescent="0.25">
      <c r="F890" s="71"/>
      <c r="K890" s="71"/>
    </row>
    <row r="891" spans="6:11" ht="15.75" customHeight="1" x14ac:dyDescent="0.25">
      <c r="F891" s="71"/>
      <c r="K891" s="71"/>
    </row>
    <row r="892" spans="6:11" ht="15.75" customHeight="1" x14ac:dyDescent="0.25">
      <c r="F892" s="71"/>
      <c r="K892" s="71"/>
    </row>
    <row r="893" spans="6:11" ht="15.75" customHeight="1" x14ac:dyDescent="0.25">
      <c r="F893" s="71"/>
      <c r="K893" s="71"/>
    </row>
    <row r="894" spans="6:11" ht="15.75" customHeight="1" x14ac:dyDescent="0.25">
      <c r="F894" s="71"/>
      <c r="K894" s="71"/>
    </row>
    <row r="895" spans="6:11" ht="15.75" customHeight="1" x14ac:dyDescent="0.25">
      <c r="F895" s="71"/>
      <c r="K895" s="71"/>
    </row>
    <row r="896" spans="6:11" ht="15.75" customHeight="1" x14ac:dyDescent="0.25">
      <c r="F896" s="71"/>
      <c r="K896" s="71"/>
    </row>
    <row r="897" spans="6:11" ht="15.75" customHeight="1" x14ac:dyDescent="0.25">
      <c r="F897" s="71"/>
      <c r="K897" s="71"/>
    </row>
    <row r="898" spans="6:11" ht="15.75" customHeight="1" x14ac:dyDescent="0.25">
      <c r="F898" s="71"/>
      <c r="K898" s="71"/>
    </row>
    <row r="899" spans="6:11" ht="15.75" customHeight="1" x14ac:dyDescent="0.25">
      <c r="F899" s="71"/>
      <c r="K899" s="71"/>
    </row>
    <row r="900" spans="6:11" ht="15.75" customHeight="1" x14ac:dyDescent="0.25">
      <c r="F900" s="71"/>
      <c r="K900" s="71"/>
    </row>
    <row r="901" spans="6:11" ht="15.75" customHeight="1" x14ac:dyDescent="0.25">
      <c r="F901" s="71"/>
      <c r="K901" s="71"/>
    </row>
    <row r="902" spans="6:11" ht="15.75" customHeight="1" x14ac:dyDescent="0.25">
      <c r="F902" s="71"/>
      <c r="K902" s="71"/>
    </row>
    <row r="903" spans="6:11" ht="15.75" customHeight="1" x14ac:dyDescent="0.25">
      <c r="F903" s="71"/>
      <c r="K903" s="71"/>
    </row>
    <row r="904" spans="6:11" ht="15.75" customHeight="1" x14ac:dyDescent="0.25">
      <c r="F904" s="71"/>
      <c r="K904" s="71"/>
    </row>
    <row r="905" spans="6:11" ht="15.75" customHeight="1" x14ac:dyDescent="0.25">
      <c r="F905" s="71"/>
      <c r="K905" s="71"/>
    </row>
    <row r="906" spans="6:11" ht="15.75" customHeight="1" x14ac:dyDescent="0.25">
      <c r="F906" s="71"/>
      <c r="K906" s="71"/>
    </row>
    <row r="907" spans="6:11" ht="15.75" customHeight="1" x14ac:dyDescent="0.25">
      <c r="F907" s="71"/>
      <c r="K907" s="71"/>
    </row>
    <row r="908" spans="6:11" ht="15.75" customHeight="1" x14ac:dyDescent="0.25">
      <c r="F908" s="71"/>
      <c r="K908" s="71"/>
    </row>
    <row r="909" spans="6:11" ht="15.75" customHeight="1" x14ac:dyDescent="0.25">
      <c r="F909" s="71"/>
      <c r="K909" s="71"/>
    </row>
    <row r="910" spans="6:11" ht="15.75" customHeight="1" x14ac:dyDescent="0.25">
      <c r="F910" s="71"/>
      <c r="K910" s="71"/>
    </row>
    <row r="911" spans="6:11" ht="15.75" customHeight="1" x14ac:dyDescent="0.25">
      <c r="F911" s="71"/>
      <c r="K911" s="71"/>
    </row>
    <row r="912" spans="6:11" ht="15.75" customHeight="1" x14ac:dyDescent="0.25">
      <c r="F912" s="71"/>
      <c r="K912" s="71"/>
    </row>
    <row r="913" spans="6:11" ht="15.75" customHeight="1" x14ac:dyDescent="0.25">
      <c r="F913" s="71"/>
      <c r="K913" s="71"/>
    </row>
    <row r="914" spans="6:11" ht="15.75" customHeight="1" x14ac:dyDescent="0.25">
      <c r="F914" s="71"/>
      <c r="K914" s="71"/>
    </row>
    <row r="915" spans="6:11" ht="15.75" customHeight="1" x14ac:dyDescent="0.25">
      <c r="F915" s="71"/>
      <c r="K915" s="71"/>
    </row>
    <row r="916" spans="6:11" ht="15.75" customHeight="1" x14ac:dyDescent="0.25">
      <c r="F916" s="71"/>
      <c r="K916" s="71"/>
    </row>
    <row r="917" spans="6:11" ht="15.75" customHeight="1" x14ac:dyDescent="0.25">
      <c r="F917" s="71"/>
      <c r="K917" s="71"/>
    </row>
    <row r="918" spans="6:11" ht="15.75" customHeight="1" x14ac:dyDescent="0.25">
      <c r="F918" s="71"/>
      <c r="K918" s="71"/>
    </row>
    <row r="919" spans="6:11" ht="15.75" customHeight="1" x14ac:dyDescent="0.25">
      <c r="F919" s="71"/>
      <c r="K919" s="71"/>
    </row>
    <row r="920" spans="6:11" ht="15.75" customHeight="1" x14ac:dyDescent="0.25">
      <c r="F920" s="71"/>
      <c r="K920" s="71"/>
    </row>
    <row r="921" spans="6:11" ht="15.75" customHeight="1" x14ac:dyDescent="0.25">
      <c r="F921" s="71"/>
      <c r="K921" s="71"/>
    </row>
    <row r="922" spans="6:11" ht="15.75" customHeight="1" x14ac:dyDescent="0.25">
      <c r="F922" s="71"/>
      <c r="K922" s="71"/>
    </row>
    <row r="923" spans="6:11" ht="15.75" customHeight="1" x14ac:dyDescent="0.25">
      <c r="F923" s="71"/>
      <c r="K923" s="71"/>
    </row>
    <row r="924" spans="6:11" ht="15.75" customHeight="1" x14ac:dyDescent="0.25">
      <c r="F924" s="71"/>
      <c r="K924" s="71"/>
    </row>
    <row r="925" spans="6:11" ht="15.75" customHeight="1" x14ac:dyDescent="0.25">
      <c r="F925" s="71"/>
      <c r="K925" s="71"/>
    </row>
    <row r="926" spans="6:11" ht="15.75" customHeight="1" x14ac:dyDescent="0.25">
      <c r="F926" s="71"/>
      <c r="K926" s="71"/>
    </row>
    <row r="927" spans="6:11" ht="15.75" customHeight="1" x14ac:dyDescent="0.25">
      <c r="F927" s="71"/>
      <c r="K927" s="71"/>
    </row>
    <row r="928" spans="6:11" ht="15.75" customHeight="1" x14ac:dyDescent="0.25">
      <c r="F928" s="71"/>
      <c r="K928" s="71"/>
    </row>
    <row r="929" spans="6:11" ht="15.75" customHeight="1" x14ac:dyDescent="0.25">
      <c r="F929" s="71"/>
      <c r="K929" s="71"/>
    </row>
    <row r="930" spans="6:11" ht="15.75" customHeight="1" x14ac:dyDescent="0.25">
      <c r="F930" s="71"/>
      <c r="K930" s="71"/>
    </row>
    <row r="931" spans="6:11" ht="15.75" customHeight="1" x14ac:dyDescent="0.25">
      <c r="F931" s="71"/>
      <c r="K931" s="71"/>
    </row>
    <row r="932" spans="6:11" ht="15.75" customHeight="1" x14ac:dyDescent="0.25">
      <c r="F932" s="71"/>
      <c r="K932" s="71"/>
    </row>
    <row r="933" spans="6:11" ht="15.75" customHeight="1" x14ac:dyDescent="0.25">
      <c r="F933" s="71"/>
      <c r="K933" s="71"/>
    </row>
    <row r="934" spans="6:11" ht="15.75" customHeight="1" x14ac:dyDescent="0.25">
      <c r="F934" s="71"/>
      <c r="K934" s="71"/>
    </row>
    <row r="935" spans="6:11" ht="15.75" customHeight="1" x14ac:dyDescent="0.25">
      <c r="F935" s="71"/>
      <c r="K935" s="71"/>
    </row>
    <row r="936" spans="6:11" ht="15.75" customHeight="1" x14ac:dyDescent="0.25">
      <c r="F936" s="71"/>
      <c r="K936" s="71"/>
    </row>
    <row r="937" spans="6:11" ht="15.75" customHeight="1" x14ac:dyDescent="0.25">
      <c r="F937" s="71"/>
      <c r="K937" s="71"/>
    </row>
    <row r="938" spans="6:11" ht="15.75" customHeight="1" x14ac:dyDescent="0.25">
      <c r="F938" s="71"/>
      <c r="K938" s="71"/>
    </row>
    <row r="939" spans="6:11" ht="15.75" customHeight="1" x14ac:dyDescent="0.25">
      <c r="F939" s="71"/>
      <c r="K939" s="71"/>
    </row>
    <row r="940" spans="6:11" ht="15.75" customHeight="1" x14ac:dyDescent="0.25">
      <c r="F940" s="71"/>
      <c r="K940" s="71"/>
    </row>
    <row r="941" spans="6:11" ht="15.75" customHeight="1" x14ac:dyDescent="0.25">
      <c r="F941" s="71"/>
      <c r="K941" s="71"/>
    </row>
    <row r="942" spans="6:11" ht="15.75" customHeight="1" x14ac:dyDescent="0.25">
      <c r="F942" s="71"/>
      <c r="K942" s="71"/>
    </row>
    <row r="943" spans="6:11" ht="15.75" customHeight="1" x14ac:dyDescent="0.25">
      <c r="F943" s="71"/>
      <c r="K943" s="71"/>
    </row>
    <row r="944" spans="6:11" ht="15.75" customHeight="1" x14ac:dyDescent="0.25">
      <c r="F944" s="71"/>
      <c r="K944" s="71"/>
    </row>
    <row r="945" spans="6:11" ht="15.75" customHeight="1" x14ac:dyDescent="0.25">
      <c r="F945" s="71"/>
      <c r="K945" s="71"/>
    </row>
    <row r="946" spans="6:11" ht="15.75" customHeight="1" x14ac:dyDescent="0.25">
      <c r="F946" s="71"/>
      <c r="K946" s="71"/>
    </row>
    <row r="947" spans="6:11" ht="15.75" customHeight="1" x14ac:dyDescent="0.25">
      <c r="F947" s="71"/>
      <c r="K947" s="71"/>
    </row>
    <row r="948" spans="6:11" ht="15.75" customHeight="1" x14ac:dyDescent="0.25">
      <c r="F948" s="71"/>
      <c r="K948" s="71"/>
    </row>
    <row r="949" spans="6:11" ht="15.75" customHeight="1" x14ac:dyDescent="0.25">
      <c r="F949" s="71"/>
      <c r="K949" s="71"/>
    </row>
    <row r="950" spans="6:11" ht="15.75" customHeight="1" x14ac:dyDescent="0.25">
      <c r="F950" s="71"/>
      <c r="K950" s="71"/>
    </row>
    <row r="951" spans="6:11" ht="15.75" customHeight="1" x14ac:dyDescent="0.25">
      <c r="F951" s="71"/>
      <c r="K951" s="71"/>
    </row>
    <row r="952" spans="6:11" ht="15.75" customHeight="1" x14ac:dyDescent="0.25">
      <c r="F952" s="71"/>
      <c r="K952" s="71"/>
    </row>
    <row r="953" spans="6:11" ht="15.75" customHeight="1" x14ac:dyDescent="0.25">
      <c r="F953" s="71"/>
      <c r="K953" s="71"/>
    </row>
    <row r="954" spans="6:11" ht="15.75" customHeight="1" x14ac:dyDescent="0.25">
      <c r="F954" s="71"/>
      <c r="K954" s="71"/>
    </row>
    <row r="955" spans="6:11" ht="15.75" customHeight="1" x14ac:dyDescent="0.25">
      <c r="F955" s="71"/>
      <c r="K955" s="71"/>
    </row>
    <row r="956" spans="6:11" ht="15.75" customHeight="1" x14ac:dyDescent="0.25">
      <c r="F956" s="71"/>
      <c r="K956" s="71"/>
    </row>
    <row r="957" spans="6:11" ht="15.75" customHeight="1" x14ac:dyDescent="0.25">
      <c r="F957" s="71"/>
      <c r="K957" s="71"/>
    </row>
    <row r="958" spans="6:11" ht="15.75" customHeight="1" x14ac:dyDescent="0.25">
      <c r="F958" s="71"/>
      <c r="K958" s="71"/>
    </row>
    <row r="959" spans="6:11" ht="15.75" customHeight="1" x14ac:dyDescent="0.25">
      <c r="F959" s="71"/>
      <c r="K959" s="71"/>
    </row>
    <row r="960" spans="6:11" ht="15.75" customHeight="1" x14ac:dyDescent="0.25">
      <c r="F960" s="71"/>
      <c r="K960" s="71"/>
    </row>
    <row r="961" spans="6:11" ht="15.75" customHeight="1" x14ac:dyDescent="0.25">
      <c r="F961" s="71"/>
      <c r="K961" s="71"/>
    </row>
    <row r="962" spans="6:11" ht="15.75" customHeight="1" x14ac:dyDescent="0.25">
      <c r="F962" s="71"/>
      <c r="K962" s="71"/>
    </row>
    <row r="963" spans="6:11" ht="15.75" customHeight="1" x14ac:dyDescent="0.25">
      <c r="F963" s="71"/>
      <c r="K963" s="71"/>
    </row>
    <row r="964" spans="6:11" ht="15.75" customHeight="1" x14ac:dyDescent="0.25">
      <c r="F964" s="71"/>
      <c r="K964" s="71"/>
    </row>
    <row r="965" spans="6:11" ht="15.75" customHeight="1" x14ac:dyDescent="0.25">
      <c r="F965" s="71"/>
      <c r="K965" s="71"/>
    </row>
    <row r="966" spans="6:11" ht="15.75" customHeight="1" x14ac:dyDescent="0.25">
      <c r="F966" s="71"/>
      <c r="K966" s="71"/>
    </row>
    <row r="967" spans="6:11" ht="15.75" customHeight="1" x14ac:dyDescent="0.25">
      <c r="F967" s="71"/>
      <c r="K967" s="71"/>
    </row>
    <row r="968" spans="6:11" ht="15.75" customHeight="1" x14ac:dyDescent="0.25">
      <c r="F968" s="71"/>
      <c r="K968" s="71"/>
    </row>
    <row r="969" spans="6:11" ht="15.75" customHeight="1" x14ac:dyDescent="0.25">
      <c r="F969" s="71"/>
      <c r="K969" s="71"/>
    </row>
    <row r="970" spans="6:11" ht="15.75" customHeight="1" x14ac:dyDescent="0.25">
      <c r="F970" s="71"/>
      <c r="K970" s="71"/>
    </row>
    <row r="971" spans="6:11" ht="15.75" customHeight="1" x14ac:dyDescent="0.25">
      <c r="F971" s="71"/>
      <c r="K971" s="71"/>
    </row>
    <row r="972" spans="6:11" ht="15.75" customHeight="1" x14ac:dyDescent="0.25">
      <c r="F972" s="71"/>
      <c r="K972" s="71"/>
    </row>
    <row r="973" spans="6:11" ht="15.75" customHeight="1" x14ac:dyDescent="0.25">
      <c r="F973" s="71"/>
      <c r="K973" s="71"/>
    </row>
    <row r="974" spans="6:11" ht="15.75" customHeight="1" x14ac:dyDescent="0.25">
      <c r="F974" s="71"/>
      <c r="K974" s="71"/>
    </row>
    <row r="975" spans="6:11" ht="15.75" customHeight="1" x14ac:dyDescent="0.25">
      <c r="F975" s="71"/>
      <c r="K975" s="71"/>
    </row>
    <row r="976" spans="6:11" ht="15.75" customHeight="1" x14ac:dyDescent="0.25">
      <c r="F976" s="71"/>
      <c r="K976" s="71"/>
    </row>
    <row r="977" spans="6:11" ht="15.75" customHeight="1" x14ac:dyDescent="0.25">
      <c r="F977" s="71"/>
      <c r="K977" s="71"/>
    </row>
    <row r="978" spans="6:11" ht="15.75" customHeight="1" x14ac:dyDescent="0.25">
      <c r="F978" s="71"/>
      <c r="K978" s="71"/>
    </row>
    <row r="979" spans="6:11" ht="15.75" customHeight="1" x14ac:dyDescent="0.25">
      <c r="F979" s="71"/>
      <c r="K979" s="71"/>
    </row>
    <row r="980" spans="6:11" ht="15.75" customHeight="1" x14ac:dyDescent="0.25">
      <c r="F980" s="71"/>
      <c r="K980" s="71"/>
    </row>
    <row r="981" spans="6:11" ht="15.75" customHeight="1" x14ac:dyDescent="0.25">
      <c r="F981" s="71"/>
      <c r="K981" s="71"/>
    </row>
    <row r="982" spans="6:11" ht="15.75" customHeight="1" x14ac:dyDescent="0.25">
      <c r="F982" s="71"/>
      <c r="K982" s="71"/>
    </row>
    <row r="983" spans="6:11" ht="15.75" customHeight="1" x14ac:dyDescent="0.25">
      <c r="F983" s="71"/>
      <c r="K983" s="71"/>
    </row>
    <row r="984" spans="6:11" ht="15.75" customHeight="1" x14ac:dyDescent="0.25">
      <c r="F984" s="71"/>
      <c r="K984" s="71"/>
    </row>
    <row r="985" spans="6:11" ht="15.75" customHeight="1" x14ac:dyDescent="0.25">
      <c r="F985" s="71"/>
      <c r="K985" s="71"/>
    </row>
    <row r="986" spans="6:11" ht="15.75" customHeight="1" x14ac:dyDescent="0.25">
      <c r="F986" s="71"/>
      <c r="K986" s="71"/>
    </row>
    <row r="987" spans="6:11" ht="15.75" customHeight="1" x14ac:dyDescent="0.25">
      <c r="F987" s="71"/>
      <c r="K987" s="71"/>
    </row>
    <row r="988" spans="6:11" ht="15.75" customHeight="1" x14ac:dyDescent="0.25">
      <c r="F988" s="71"/>
      <c r="K988" s="71"/>
    </row>
    <row r="989" spans="6:11" ht="15.75" customHeight="1" x14ac:dyDescent="0.25">
      <c r="F989" s="71"/>
      <c r="K989" s="71"/>
    </row>
    <row r="990" spans="6:11" ht="15.75" customHeight="1" x14ac:dyDescent="0.25">
      <c r="F990" s="71"/>
      <c r="K990" s="71"/>
    </row>
    <row r="991" spans="6:11" ht="15.75" customHeight="1" x14ac:dyDescent="0.25">
      <c r="F991" s="71"/>
      <c r="K991" s="71"/>
    </row>
    <row r="992" spans="6:11" ht="15.75" customHeight="1" x14ac:dyDescent="0.25">
      <c r="F992" s="71"/>
      <c r="K992" s="71"/>
    </row>
    <row r="993" spans="6:11" ht="15.75" customHeight="1" x14ac:dyDescent="0.25">
      <c r="F993" s="71"/>
      <c r="K993" s="71"/>
    </row>
    <row r="994" spans="6:11" ht="15.75" customHeight="1" x14ac:dyDescent="0.25">
      <c r="F994" s="71"/>
      <c r="K994" s="71"/>
    </row>
    <row r="995" spans="6:11" ht="15.75" customHeight="1" x14ac:dyDescent="0.25">
      <c r="F995" s="71"/>
      <c r="K995" s="71"/>
    </row>
    <row r="996" spans="6:11" ht="15.75" customHeight="1" x14ac:dyDescent="0.25">
      <c r="F996" s="71"/>
      <c r="K996" s="71"/>
    </row>
    <row r="997" spans="6:11" ht="15.75" customHeight="1" x14ac:dyDescent="0.25">
      <c r="F997" s="71"/>
      <c r="K997" s="71"/>
    </row>
    <row r="998" spans="6:11" ht="15.75" customHeight="1" x14ac:dyDescent="0.25">
      <c r="F998" s="71"/>
      <c r="K998" s="71"/>
    </row>
    <row r="999" spans="6:11" ht="15.75" customHeight="1" x14ac:dyDescent="0.25">
      <c r="F999" s="71"/>
      <c r="K999" s="71"/>
    </row>
    <row r="1000" spans="6:11" ht="15.75" customHeight="1" x14ac:dyDescent="0.25">
      <c r="F1000" s="71"/>
      <c r="K1000" s="71"/>
    </row>
  </sheetData>
  <pageMargins left="0.7" right="0.7" top="0.75" bottom="0.75" header="0" footer="0"/>
  <pageSetup paperSize="9" orientation="portrait"/>
  <tableParts count="1">
    <tablePart r:id="rId1"/>
  </tableParts>
  <extLst>
    <ext xmlns:x14="http://schemas.microsoft.com/office/spreadsheetml/2009/9/main" uri="{CCE6A557-97BC-4b89-ADB6-D9C93CAAB3DF}">
      <x14:dataValidations xmlns:xm="http://schemas.microsoft.com/office/excel/2006/main" count="4">
        <x14:dataValidation type="list" allowBlank="1" showErrorMessage="1" xr:uid="{00000000-0002-0000-0800-000000000000}">
          <x14:formula1>
            <xm:f>'DATA 02 2025'!$I$27:$I$28</xm:f>
          </x14:formula1>
          <xm:sqref>G2:G125</xm:sqref>
        </x14:dataValidation>
        <x14:dataValidation type="list" allowBlank="1" showErrorMessage="1" xr:uid="{00000000-0002-0000-0800-000001000000}">
          <x14:formula1>
            <xm:f>'DATA 02 2025'!$K$27:$K$28</xm:f>
          </x14:formula1>
          <xm:sqref>J2:J125</xm:sqref>
        </x14:dataValidation>
        <x14:dataValidation type="list" allowBlank="1" showErrorMessage="1" xr:uid="{00000000-0002-0000-0800-000002000000}">
          <x14:formula1>
            <xm:f>'DATA 02 2025'!$L$27:$L$29</xm:f>
          </x14:formula1>
          <xm:sqref>L2:L125</xm:sqref>
        </x14:dataValidation>
        <x14:dataValidation type="list" allowBlank="1" showErrorMessage="1" xr:uid="{00000000-0002-0000-0800-000003000000}">
          <x14:formula1>
            <xm:f>'DATA 02 2025'!$J$27:$J$28</xm:f>
          </x14:formula1>
          <xm:sqref>I2:I125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RNV2023</vt:lpstr>
      <vt:lpstr>DATA 2023</vt:lpstr>
      <vt:lpstr>RNV 01 2024</vt:lpstr>
      <vt:lpstr>DATA 01 2024</vt:lpstr>
      <vt:lpstr>RNV 02 2024</vt:lpstr>
      <vt:lpstr>DATA 02 2024</vt:lpstr>
      <vt:lpstr>RNV 01 2025</vt:lpstr>
      <vt:lpstr>DATA 01 2025</vt:lpstr>
      <vt:lpstr>RNV 02 2025</vt:lpstr>
      <vt:lpstr>DATA 02 2025</vt:lpstr>
      <vt:lpstr>RNV 03 2025</vt:lpstr>
      <vt:lpstr>DATA 03 2025</vt:lpstr>
      <vt:lpstr>RNV 04 2025</vt:lpstr>
      <vt:lpstr>DATA 04 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Secretaría Ejecutiva Sistema Estatal Anticorrupción</dc:creator>
  <cp:lastModifiedBy>Secretaría Ejecutiva Sistema Estatal Anticorrupción</cp:lastModifiedBy>
  <dcterms:created xsi:type="dcterms:W3CDTF">2024-01-04T19:31:09Z</dcterms:created>
  <dcterms:modified xsi:type="dcterms:W3CDTF">2026-01-07T17:36:43Z</dcterms:modified>
</cp:coreProperties>
</file>